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42" firstSheet="2" activeTab="6"/>
  </bookViews>
  <sheets>
    <sheet name="SELEZIONI" sheetId="1" state="hidden" r:id="rId1"/>
    <sheet name="ISTAT" sheetId="2" state="hidden" r:id="rId2"/>
    <sheet name="TITOLO" sheetId="3" r:id="rId3"/>
    <sheet name="Partenariato" sheetId="4" r:id="rId4"/>
    <sheet name="Materiale Informativo" sheetId="5" r:id="rId5"/>
    <sheet name="spese x partner - sal 1" sheetId="6" r:id="rId6"/>
    <sheet name="totale progetto - sal 1" sheetId="7" r:id="rId7"/>
    <sheet name="SAL - saldo" sheetId="8" r:id="rId8"/>
    <sheet name="Missioni e trasferte" sheetId="9" r:id="rId9"/>
    <sheet name="Spese del Personale" sheetId="10" r:id="rId10"/>
    <sheet name="Time Sheet" sheetId="11" r:id="rId11"/>
    <sheet name="Verifica_Costo_Orario_Rendicont" sheetId="12" r:id="rId12"/>
    <sheet name="Check List_Riconc_Costi_Dichiar" sheetId="13" r:id="rId13"/>
  </sheets>
  <externalReferences>
    <externalReference r:id="rId16"/>
  </externalReferences>
  <definedNames>
    <definedName name="_xlfn.IFERROR" hidden="1">#NAME?</definedName>
    <definedName name="_xlnm.Print_Area" localSheetId="7">'SAL - saldo'!$A$3:$Q$26</definedName>
    <definedName name="_xlnm.Print_Area" localSheetId="5">'spese x partner - sal 1'!$A$16:$W$85</definedName>
    <definedName name="_xlnm.Print_Area" localSheetId="2">'TITOLO'!$A$1:$I$48</definedName>
  </definedNames>
  <calcPr fullCalcOnLoad="1"/>
</workbook>
</file>

<file path=xl/sharedStrings.xml><?xml version="1.0" encoding="utf-8"?>
<sst xmlns="http://schemas.openxmlformats.org/spreadsheetml/2006/main" count="1831" uniqueCount="729">
  <si>
    <t>CAPOFILA</t>
  </si>
  <si>
    <t xml:space="preserve"> n. Ob</t>
  </si>
  <si>
    <t>Obiettivi progettuali</t>
  </si>
  <si>
    <t>Comune</t>
  </si>
  <si>
    <t>SELEZIONA</t>
  </si>
  <si>
    <t>Zona Altimetrica Nome</t>
  </si>
  <si>
    <t>Sup. Kmq.</t>
  </si>
  <si>
    <t>ARENZANO</t>
  </si>
  <si>
    <t>Montagna litoranea</t>
  </si>
  <si>
    <t>AVEGNO</t>
  </si>
  <si>
    <t>Collina litoranea</t>
  </si>
  <si>
    <t>BARGAGLI</t>
  </si>
  <si>
    <t>Collina interna</t>
  </si>
  <si>
    <t>BOGLIASCO</t>
  </si>
  <si>
    <t>BORZONASCA</t>
  </si>
  <si>
    <t>Montagna interna</t>
  </si>
  <si>
    <t>BUSALLA</t>
  </si>
  <si>
    <t>CAMOGLI</t>
  </si>
  <si>
    <t>CAMPOLIGURE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</si>
  <si>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</si>
  <si>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</si>
  <si>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</si>
  <si>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</si>
  <si>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</si>
  <si>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</si>
  <si>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</si>
  <si>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</si>
  <si>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</si>
  <si>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</si>
  <si>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</si>
  <si>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</si>
  <si>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</si>
  <si>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</si>
  <si>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</si>
  <si>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</si>
  <si>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</si>
  <si>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</si>
  <si>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</si>
  <si>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</si>
  <si>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</si>
  <si>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</si>
  <si>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</si>
  <si>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</si>
  <si>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</si>
  <si>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</si>
  <si>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</si>
  <si>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</si>
  <si>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</si>
  <si>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</si>
  <si>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</si>
  <si>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</si>
  <si>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</si>
  <si>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</si>
  <si>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</si>
  <si>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</si>
  <si>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</si>
  <si>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</si>
  <si>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</si>
  <si>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</si>
  <si>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</si>
  <si>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</si>
  <si>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</si>
  <si>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</si>
  <si>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</si>
  <si>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 OLCESE</t>
  </si>
  <si>
    <t>SANTA MARGHERITA LIGURE</t>
  </si>
  <si>
    <t>SANTO STEFANO D AVETO</t>
  </si>
  <si>
    <t>SAVIGNONE</t>
  </si>
  <si>
    <t>SERRA RICCO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</si>
  <si>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</si>
  <si>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</si>
  <si>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</si>
  <si>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</si>
  <si>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</si>
  <si>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</si>
  <si>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</si>
  <si>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</si>
  <si>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</si>
  <si>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AIROLE</t>
  </si>
  <si>
    <t>APRICALE</t>
  </si>
  <si>
    <t>AQUILA D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</si>
  <si>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</si>
  <si>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</si>
  <si>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</si>
  <si>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</si>
  <si>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</si>
  <si>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</si>
  <si>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</si>
  <si>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</si>
  <si>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</si>
  <si>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</si>
  <si>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</si>
  <si>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</si>
  <si>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</si>
  <si>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</si>
  <si>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</si>
  <si>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</si>
  <si>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</si>
  <si>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</si>
  <si>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</si>
  <si>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</si>
  <si>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</si>
  <si>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</si>
  <si>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</si>
  <si>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</si>
  <si>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</si>
  <si>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</si>
  <si>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</si>
  <si>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</si>
  <si>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</si>
  <si>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</si>
  <si>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</si>
  <si>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</si>
  <si>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</si>
  <si>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</si>
  <si>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</si>
  <si>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</si>
  <si>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</si>
  <si>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</si>
  <si>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</si>
  <si>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</si>
  <si>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</si>
  <si>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</si>
  <si>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</si>
  <si>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</si>
  <si>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</si>
  <si>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</si>
  <si>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</si>
  <si>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</si>
  <si>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</si>
  <si>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</si>
  <si>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</si>
  <si>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</si>
  <si>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</si>
  <si>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</si>
  <si>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</si>
  <si>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</si>
  <si>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</si>
  <si>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</si>
  <si>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</si>
  <si>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</si>
  <si>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</si>
  <si>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</si>
  <si>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</si>
  <si>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</si>
  <si>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</si>
  <si>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</si>
  <si>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</si>
  <si>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</si>
  <si>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</si>
  <si>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</si>
  <si>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</si>
  <si>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</si>
  <si>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</si>
  <si>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</si>
  <si>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</si>
  <si>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</si>
  <si>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</si>
  <si>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</si>
  <si>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</si>
  <si>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</si>
  <si>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</si>
  <si>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</si>
  <si>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</si>
  <si>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</si>
  <si>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</si>
  <si>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</si>
  <si>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RICCO DEL GOLFO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</si>
  <si>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</si>
  <si>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</si>
  <si>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</si>
  <si>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</si>
  <si>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</si>
  <si>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</si>
  <si>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</si>
  <si>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</si>
  <si>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</si>
  <si>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</si>
  <si>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</si>
  <si>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</si>
  <si>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</si>
  <si>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</si>
  <si>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</si>
  <si>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</si>
  <si>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</si>
  <si>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</si>
  <si>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</si>
  <si>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BOISSANA</t>
  </si>
  <si>
    <t>BORGHETTO SANTO SPIRITO</t>
  </si>
  <si>
    <t>BORGIO VEREZZI</t>
  </si>
  <si>
    <t>BORMIDA</t>
  </si>
  <si>
    <t>CAIRO MONTENOTTE</t>
  </si>
  <si>
    <t>CALICE LIGURE (parte)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</si>
  <si>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</si>
  <si>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</si>
  <si>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</si>
  <si>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</si>
  <si>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</si>
  <si>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</si>
  <si>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</si>
  <si>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</si>
  <si>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</si>
  <si>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</si>
  <si>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</si>
  <si>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</si>
  <si>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</si>
  <si>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</si>
  <si>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</si>
  <si>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</si>
  <si>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</si>
  <si>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</si>
  <si>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</si>
  <si>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</si>
  <si>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</si>
  <si>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</si>
  <si>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</si>
  <si>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</si>
  <si>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</si>
  <si>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</si>
  <si>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</si>
  <si>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</si>
  <si>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</si>
  <si>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</si>
  <si>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 (parte)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</si>
  <si>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</si>
  <si>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</si>
  <si>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</si>
  <si>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</si>
  <si>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</si>
  <si>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</si>
  <si>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</si>
  <si>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 (parte)</t>
  </si>
  <si>
    <t>SAVONA</t>
  </si>
  <si>
    <t>SPOTORNO</t>
  </si>
  <si>
    <t>STELLA (parte)</t>
  </si>
  <si>
    <t>STELLANELLO</t>
  </si>
  <si>
    <t>TESTICO</t>
  </si>
  <si>
    <t>TOIRANO</t>
  </si>
  <si>
    <t>TOVO SAN GIACOMO</t>
  </si>
  <si>
    <t>URBE (parte)</t>
  </si>
  <si>
    <t>VADO LIGURE</t>
  </si>
  <si>
    <t>VARAZZE (parte)</t>
  </si>
  <si>
    <t>VENDONE</t>
  </si>
  <si>
    <t>VEZZI PORTIO</t>
  </si>
  <si>
    <t>VILLANOVA D ALBENGA</t>
  </si>
  <si>
    <t>ZUCCARELLO</t>
  </si>
  <si>
    <t>Codice ISTAT Comune</t>
  </si>
  <si>
    <t>Codice ISTAT Provincia</t>
  </si>
  <si>
    <t>010</t>
  </si>
  <si>
    <t>009</t>
  </si>
  <si>
    <t>011</t>
  </si>
  <si>
    <t>008</t>
  </si>
  <si>
    <t>010  GE</t>
  </si>
  <si>
    <t>009  IM</t>
  </si>
  <si>
    <t>011  SP</t>
  </si>
  <si>
    <t>008 SV</t>
  </si>
  <si>
    <t>GE</t>
  </si>
  <si>
    <t>IM</t>
  </si>
  <si>
    <t>SP</t>
  </si>
  <si>
    <t>SV</t>
  </si>
  <si>
    <t>Sigla Prov</t>
  </si>
  <si>
    <t>Tipologie di Attività Progettuale</t>
  </si>
  <si>
    <t>Azione di monitoraggio/raccolta dati da progetto</t>
  </si>
  <si>
    <t>Azione di realizzazione Attività dimostrative</t>
  </si>
  <si>
    <t>Azione di formazione interna al partenariato</t>
  </si>
  <si>
    <t>Nome Progetto</t>
  </si>
  <si>
    <t>TOTALE</t>
  </si>
  <si>
    <t xml:space="preserve">Totale Spese Personale </t>
  </si>
  <si>
    <t>TOTALE PROGETTO</t>
  </si>
  <si>
    <t>Tipologia di spesa</t>
  </si>
  <si>
    <t>Imprenditore Agricolo</t>
  </si>
  <si>
    <t>Consorzio di Imprenditori Agricoli</t>
  </si>
  <si>
    <t>ATS o Rete di Imprenditori Agricoli</t>
  </si>
  <si>
    <t>Impresa di Trasformazione</t>
  </si>
  <si>
    <t>Impresa di Commercializzazione</t>
  </si>
  <si>
    <t>Distretto Agricolo</t>
  </si>
  <si>
    <t xml:space="preserve">Altro </t>
  </si>
  <si>
    <t>TIPOLOGIA BENEFICIARIO</t>
  </si>
  <si>
    <t>n.</t>
  </si>
  <si>
    <t>Società Agricola</t>
  </si>
  <si>
    <t>Cooperativa Agricola</t>
  </si>
  <si>
    <t>Consulente</t>
  </si>
  <si>
    <t>Broker</t>
  </si>
  <si>
    <t>Azione specifica (da nominare)</t>
  </si>
  <si>
    <t>Azione PCP - Piano di Comunicazione  Progettuale</t>
  </si>
  <si>
    <t>Azionedi  studio/ sondaggio / raccolta dati</t>
  </si>
  <si>
    <t>Blog di Progetto</t>
  </si>
  <si>
    <t>Altro</t>
  </si>
  <si>
    <t>Altro sito WEB</t>
  </si>
  <si>
    <t xml:space="preserve">Sito WEB del Progetto </t>
  </si>
  <si>
    <t>Pagina FacebooK di progetto</t>
  </si>
  <si>
    <t xml:space="preserve">Altri social </t>
  </si>
  <si>
    <t>Applicazioni di Messaggistica</t>
  </si>
  <si>
    <t>PW</t>
  </si>
  <si>
    <t>Az2-PCP</t>
  </si>
  <si>
    <t>Foglio</t>
  </si>
  <si>
    <t>Comunicare1</t>
  </si>
  <si>
    <t>n</t>
  </si>
  <si>
    <t>Tipologia Social Media</t>
  </si>
  <si>
    <t>Eventi Pubblici</t>
  </si>
  <si>
    <t>Convegno</t>
  </si>
  <si>
    <t>Seminario</t>
  </si>
  <si>
    <t>Conferenza Stampa</t>
  </si>
  <si>
    <t>Intervista</t>
  </si>
  <si>
    <t>Workshop</t>
  </si>
  <si>
    <t>Evento dimostrativo</t>
  </si>
  <si>
    <t>Evento "cancelli aperti"</t>
  </si>
  <si>
    <t>Azione di gestione progettuale</t>
  </si>
  <si>
    <t>Azione Accordi Commerciali</t>
  </si>
  <si>
    <t>Azione di Accordi di Filiera</t>
  </si>
  <si>
    <t>Azione di rendicontazione amministrativa-finanziaria</t>
  </si>
  <si>
    <t>Azione di avviamento progettuale</t>
  </si>
  <si>
    <t>Azione Interscambio esperienze - Visite aziendali del partenariato</t>
  </si>
  <si>
    <t>Azione di test su prodotti/processi innovativi</t>
  </si>
  <si>
    <t>Azione di animazione e ampliamento filiera</t>
  </si>
  <si>
    <t>Comunicati stampa</t>
  </si>
  <si>
    <t>Brochure</t>
  </si>
  <si>
    <t>Tipologia Prodotti</t>
  </si>
  <si>
    <t>Rassegna stampa periodica</t>
  </si>
  <si>
    <t>Articoli su stampa locale</t>
  </si>
  <si>
    <t>Altri articoli</t>
  </si>
  <si>
    <t>Volantini</t>
  </si>
  <si>
    <t>Targhe</t>
  </si>
  <si>
    <t>Cartelloni</t>
  </si>
  <si>
    <t>Manifesti</t>
  </si>
  <si>
    <t>Totem</t>
  </si>
  <si>
    <t>Album fotografici</t>
  </si>
  <si>
    <t>News</t>
  </si>
  <si>
    <t xml:space="preserve">Articoli su Blog </t>
  </si>
  <si>
    <t xml:space="preserve">Carta </t>
  </si>
  <si>
    <t>Tela - Plastificata</t>
  </si>
  <si>
    <t>Supporto digitale</t>
  </si>
  <si>
    <t>Tipologia Supporti</t>
  </si>
  <si>
    <t>Filmati video</t>
  </si>
  <si>
    <t>Filmati audio - video</t>
  </si>
  <si>
    <t>Foto - Slide</t>
  </si>
  <si>
    <t>Reportage - Interviste</t>
  </si>
  <si>
    <t>REPORT FINALE</t>
  </si>
  <si>
    <t>Supporto magnetico</t>
  </si>
  <si>
    <t>Materiale rigido</t>
  </si>
  <si>
    <t>Tipologie di misure accompagnatorie</t>
  </si>
  <si>
    <t>Misura 01.01</t>
  </si>
  <si>
    <t>Misura 01.03</t>
  </si>
  <si>
    <t>Misura 03.02</t>
  </si>
  <si>
    <t>Misura 04.02</t>
  </si>
  <si>
    <t>Codice  spesa</t>
  </si>
  <si>
    <t>PARTNER PROGETTUALI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</si>
  <si>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</si>
  <si>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</si>
  <si>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</si>
  <si>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</si>
  <si>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</si>
  <si>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</si>
  <si>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</si>
  <si>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</si>
  <si>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</si>
  <si>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</si>
  <si>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</si>
  <si>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</si>
  <si>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</si>
  <si>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</si>
  <si>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</si>
  <si>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</si>
  <si>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</si>
  <si>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</si>
  <si>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</si>
  <si>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</si>
  <si>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 xml:space="preserve">PARTNER </t>
  </si>
  <si>
    <t>ID PARTNER</t>
  </si>
  <si>
    <t xml:space="preserve">CAPOFILA </t>
  </si>
  <si>
    <t>Partenariato</t>
  </si>
  <si>
    <t>2. equilibrare i possibili dislivelli professionali ed imprenditoriali dei componenti della filiera traguardando alla evoluzione di rapporti e sinergie sviluppabili all'interno della filiera stessa, definendo contestualmente i presupposti di ulteriori incrementi e sviluppi della filiera stessa;</t>
  </si>
  <si>
    <t>1. favorire processi di riorganizzazione delle diverse forme di filiera (verticale e orizzontale) finalizzate ad un loro dimensionamento efficace attraverso una equilibrata partecipazione delle diverse componenti per gli obiettivi progettuali;;</t>
  </si>
  <si>
    <t>3. adottare formule di autogoverno della filiera finalizzate al rispetto delle esigenze comuni, che ne garantiscano i giusti equilibri di rappresentanza interna e favoriscano la coesione e l'immagine esterna.</t>
  </si>
  <si>
    <t>4. raggiungere economie di scala, organizzando servizi e lavori comuni, condividendo impianti e risorse, aggregando e programmando l’offerta;</t>
  </si>
  <si>
    <t>7. migliorare le relazioni commerciali, eliminando o riducendo al minimo il numero di intermediari, rendendo più efficiente la chain attraverso formule di gestione, dei rapporti tra i componenti della filiera e di questa con il mercato, di tipo innovativo,</t>
  </si>
  <si>
    <t>8. sviluppare nuove forme e modalità di vendita per avvicinare i consumatori;</t>
  </si>
  <si>
    <t>9. promuovere la conoscenza, l’acquisto e il consumo nella zona di produzione, anche con lo scopo di ridurre l’impatto ambientale (impronta ecologia, riduzione di trasporti e l'inquinamento);</t>
  </si>
  <si>
    <t>10. promuovere e qualificare la ristorazione regionale e i mercati locali, identificandoli con prodotti tipici dell’agricoltura ligure e con il territorio di origine;</t>
  </si>
  <si>
    <t>11. rendere più efficiente il settore della trasformazione e della commercializzazione dei prodotti, promuovendo anche la creazione di strutture per la trasformazione e la commercializzazione su piccola scala nel contesto di filiere corte.</t>
  </si>
  <si>
    <t>12. altre eventuali azioni purché giustificabili nell'abito degli obiettivi e finalità della misura e comunque opportunamente dettagliate e motivate a progetto.</t>
  </si>
  <si>
    <t>6. creazione di nuove opportunità di mercato attraverso evoluzione dei prodotti esistenti, introduzione di nuovi prodotti, attraverso forme di comunicazione diversificate e modalità di presentazione, del prodotto e della filiera, innovate;</t>
  </si>
  <si>
    <t>5. accrescere la competitività delle imprese agricole e la remunerazione dei prodotti attraverso la revisione dei processi, il miglioramento degli standard qualitativi, l'introduzione di innovazione e stabilizzando i rapporti all'interno della filiera anche attraverso regole ed accordi comuni;</t>
  </si>
  <si>
    <t xml:space="preserve">1. favorire processi di riorganizzazione delle diverse forme di filiera </t>
  </si>
  <si>
    <t>2. equilibrare i possibili dislivelli professionali ed imprenditoriali dei componenti della filiera</t>
  </si>
  <si>
    <t xml:space="preserve">3. adottare formule di autogoverno della filiera finalizzate </t>
  </si>
  <si>
    <t>4. raggiungere economie di scala</t>
  </si>
  <si>
    <t xml:space="preserve">5. accrescere la competitività delle imprese agricole e la remunerazione dei prodotti </t>
  </si>
  <si>
    <t xml:space="preserve">6. creazione di nuove opportunità di mercato </t>
  </si>
  <si>
    <t>7. migliorare le relazioni commerciali</t>
  </si>
  <si>
    <t>9. promuovere la conoscenza, l’acquisto e il consumo nella zona di produzione</t>
  </si>
  <si>
    <t>10. promuovere e qualificare la ristorazione regionale e i mercati locali</t>
  </si>
  <si>
    <t>11. rendere più efficiente il settore della trasformazione e della commercializzazione dei prodotti</t>
  </si>
  <si>
    <t>12. altre eventuali azioni purché dettagliate e motivate a progetto.</t>
  </si>
  <si>
    <t xml:space="preserve"> giustificativo di spesa</t>
  </si>
  <si>
    <t>estremi di pagamento</t>
  </si>
  <si>
    <t>intestatario</t>
  </si>
  <si>
    <t>numero</t>
  </si>
  <si>
    <t>data</t>
  </si>
  <si>
    <t>modalità</t>
  </si>
  <si>
    <t>cuaa</t>
  </si>
  <si>
    <t>spesa ammessa</t>
  </si>
  <si>
    <t>2 ^ SAL ammesso (*)</t>
  </si>
  <si>
    <t>1 ^ SAL ammesso (*)</t>
  </si>
  <si>
    <t>spesa autorizzata a preventivo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</si>
  <si>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</si>
  <si>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</si>
  <si>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</si>
  <si>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</si>
  <si>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</si>
  <si>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</si>
  <si>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</si>
  <si>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</si>
  <si>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</si>
  <si>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</si>
  <si>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</si>
  <si>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</si>
  <si>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</si>
  <si>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</si>
  <si>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</si>
  <si>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</si>
  <si>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</si>
  <si>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</si>
  <si>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</si>
  <si>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</si>
  <si>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1^ SAL richiesto</t>
  </si>
  <si>
    <t>spesa imponibile</t>
  </si>
  <si>
    <t>spesa IVA</t>
  </si>
  <si>
    <t>spesa totale  (IVA inclusa)</t>
  </si>
  <si>
    <t>spesa totale richiesta</t>
  </si>
  <si>
    <t>Ore
uomo</t>
  </si>
  <si>
    <t>Costo  orario</t>
  </si>
  <si>
    <t>TOTALE COSTO PARTNER</t>
  </si>
  <si>
    <t>SPESE PROGETTUALI SUDDIVISE PER PARTNER e IVA</t>
  </si>
  <si>
    <t>SPESE PROGETTUALI SUDDIVISE PER PARTNER e TIPOLOGIA DI SPESA</t>
  </si>
  <si>
    <t>1^ stato avanzamento lavori</t>
  </si>
  <si>
    <t>2^ stato avanzamento lavori</t>
  </si>
  <si>
    <t>2^ SAL richiesto</t>
  </si>
  <si>
    <t>3^ stato avanzamento lavori</t>
  </si>
  <si>
    <t>3^ SAL richiesto</t>
  </si>
  <si>
    <t>3 ^ SAL ammesso (*)</t>
  </si>
  <si>
    <t>saldo finale</t>
  </si>
  <si>
    <t>variante autorizzata</t>
  </si>
  <si>
    <t>saldo richiesto</t>
  </si>
  <si>
    <t>saldo ammesso</t>
  </si>
  <si>
    <t>totale progetto</t>
  </si>
  <si>
    <t>da liquidare</t>
  </si>
  <si>
    <t>economie</t>
  </si>
  <si>
    <t>TOTALE progetto richiesto</t>
  </si>
  <si>
    <t>TOTALE progetto ammesso (*)</t>
  </si>
  <si>
    <t>PROGETTO DI COOPERAZIONE</t>
  </si>
  <si>
    <t>TITOLO PROGETTO</t>
  </si>
  <si>
    <t>ACRONIMO</t>
  </si>
  <si>
    <t>PARTNER</t>
  </si>
  <si>
    <r>
      <t>NOTA BENE</t>
    </r>
    <r>
      <rPr>
        <sz val="11"/>
        <color indexed="8"/>
        <rFont val="Times New Roman"/>
        <family val="1"/>
      </rPr>
      <t xml:space="preserve">: </t>
    </r>
  </si>
  <si>
    <t>STATO AVANZAMENTO LAVORI</t>
  </si>
  <si>
    <t>SALDO FINALE</t>
  </si>
  <si>
    <r>
      <t xml:space="preserve">Rendicontazione  </t>
    </r>
    <r>
      <rPr>
        <b/>
        <sz val="12"/>
        <color indexed="8"/>
        <rFont val="Times New Roman"/>
        <family val="1"/>
      </rPr>
      <t xml:space="preserve">dal ______ al _______ </t>
    </r>
  </si>
  <si>
    <t xml:space="preserve">PUO' RECUPERARE IVA </t>
  </si>
  <si>
    <t>NON PUO' RECUPERARE IVA</t>
  </si>
  <si>
    <t>gli importi indicati nella scheda finanziaria devono essere al netto dell’IVA oppure IVA inclusa in base all’indicazione prescelta (da compilare espressamente la spesa totale richiesta)</t>
  </si>
  <si>
    <t>indicare se il partner è soggetto che (contrassegnare con X):</t>
  </si>
  <si>
    <t>1) rendiconto finanziario per categorie di spesa</t>
  </si>
  <si>
    <t xml:space="preserve">Programma di Sviluppo Rurale 2014-2020 </t>
  </si>
  <si>
    <t>Gal Daunia Rurale 2020</t>
  </si>
  <si>
    <t xml:space="preserve">MISURA 19.2 -  Azione 2 - Intervento 16.4 - 2.2 </t>
  </si>
  <si>
    <t>"Progetto "Daunadonna" - Rete delle Imprese Femminili della Daunia Rurale"</t>
  </si>
  <si>
    <t>TABELLA RENDICONTAZIONE PARTNER</t>
  </si>
  <si>
    <t>BARCODE</t>
  </si>
  <si>
    <t>N. DOMANDA DI SOTEGNO</t>
  </si>
  <si>
    <t>CUP</t>
  </si>
  <si>
    <t>DURATA DEL PROGETTO</t>
  </si>
  <si>
    <t>Data Inizio</t>
  </si>
  <si>
    <t>Data Fine</t>
  </si>
  <si>
    <t>Durata Progetto (mesi)</t>
  </si>
  <si>
    <t>o</t>
  </si>
  <si>
    <t>RENDICONTAZIONE INTERMEDIA</t>
  </si>
  <si>
    <t>RENDICONTAZIONE CONCLUSIVA</t>
  </si>
  <si>
    <t>I SAL</t>
  </si>
  <si>
    <t>II SAL</t>
  </si>
  <si>
    <t>SALDO</t>
  </si>
  <si>
    <t>CONTRIBUTO RICHIESTO</t>
  </si>
  <si>
    <t>COSTO INVESTIMENTO RENDICONTATO</t>
  </si>
  <si>
    <t>FORMA GIURIDICA DEL RAGGRUPPAMENTO</t>
  </si>
  <si>
    <t>COMUNI DEI GAL INTERESSATI</t>
  </si>
  <si>
    <t>COSTO TOTALE DEL PROGETTI (€)</t>
  </si>
  <si>
    <t>Luogo e data  ________________</t>
  </si>
  <si>
    <t>Nome e Cognome del Titolare / Legale rappresentante:  ________________________    Firma_________________________</t>
  </si>
  <si>
    <t>Nominativo da contattare per eventuali richieste di chiarimento</t>
  </si>
  <si>
    <t>____________________________________</t>
  </si>
  <si>
    <t>Tel.___________________</t>
  </si>
  <si>
    <t>Fax:__________________</t>
  </si>
  <si>
    <t>email:_______________________________</t>
  </si>
  <si>
    <t>Informazioni</t>
  </si>
  <si>
    <t>Denominazione</t>
  </si>
  <si>
    <t>Tipo di partner</t>
  </si>
  <si>
    <t>Settore/Comparto</t>
  </si>
  <si>
    <t>Cod. ATECO</t>
  </si>
  <si>
    <t>CUUA</t>
  </si>
  <si>
    <t>Cod. CCIAA</t>
  </si>
  <si>
    <t>Referente di progetto</t>
  </si>
  <si>
    <t xml:space="preserve">Cognome </t>
  </si>
  <si>
    <t xml:space="preserve">Email </t>
  </si>
  <si>
    <t>Sede legale</t>
  </si>
  <si>
    <t xml:space="preserve">Indirizzo </t>
  </si>
  <si>
    <t>Città</t>
  </si>
  <si>
    <t xml:space="preserve">Provincia </t>
  </si>
  <si>
    <t xml:space="preserve">Cap </t>
  </si>
  <si>
    <t>Indirizzo completo</t>
  </si>
  <si>
    <t xml:space="preserve">E-mail </t>
  </si>
  <si>
    <t xml:space="preserve">Pec </t>
  </si>
  <si>
    <t>Telefono</t>
  </si>
  <si>
    <t>Sede operativa se diversa</t>
  </si>
  <si>
    <t>Indirizzo</t>
  </si>
  <si>
    <t>Provincia</t>
  </si>
  <si>
    <t>Cap</t>
  </si>
  <si>
    <r>
      <t xml:space="preserve">I campi sono tutti </t>
    </r>
    <r>
      <rPr>
        <i/>
        <sz val="10"/>
        <color indexed="10"/>
        <rFont val="Times New Roman"/>
        <family val="1"/>
      </rPr>
      <t>obbligatori</t>
    </r>
  </si>
  <si>
    <t xml:space="preserve">Nome </t>
  </si>
  <si>
    <t>PARTENARIATO</t>
  </si>
  <si>
    <t xml:space="preserve">Sito web del progetto </t>
  </si>
  <si>
    <t>Titolo/descrizione</t>
  </si>
  <si>
    <t>URL</t>
  </si>
  <si>
    <t>Commenti</t>
  </si>
  <si>
    <t>http://</t>
  </si>
  <si>
    <t>Link ad altri siti che ospitano informazioni sul progetto (risultati) disponibili al termine del progetto</t>
  </si>
  <si>
    <t>Materiali audiovisivi utili (ad esempio link di YouTube, video, altro materiale di diffusione)</t>
  </si>
  <si>
    <t>PARTNER 1, PARTNER 2… ECC (REPLICARE)</t>
  </si>
  <si>
    <t>Onorari consulenti e collaboratori esterni per studi e analisi e progettazione</t>
  </si>
  <si>
    <t>Spese Personale Dipendente direttamente impiegato nel progetto</t>
  </si>
  <si>
    <t>Compenso  Personale  a Contratto per eventi formativi</t>
  </si>
  <si>
    <t>Affitto sala riunioni incluso allestimento</t>
  </si>
  <si>
    <t>Allestimento e gestione sede cooperazione (utenze, materiale di consumo, canoni di locazione, ecc)</t>
  </si>
  <si>
    <t>Spese amministrative e legali (max 12% spesa complessiva ammessa)</t>
  </si>
  <si>
    <t>1a.Attività di coordinamento, organizzazione, gestione ed esecuzione del progetto (max 30% spesa complessiva ammissa)</t>
  </si>
  <si>
    <t>Realizzazione di mercati locali</t>
  </si>
  <si>
    <t>Realizzazione di eventi territoriali</t>
  </si>
  <si>
    <t>Materiale Informativo e promozionale</t>
  </si>
  <si>
    <t>Eventi informativi e promozionali</t>
  </si>
  <si>
    <t>Rimborsi, vitto, alloggio e trasporti (max 5% spesa complessiva ammessa)</t>
  </si>
  <si>
    <t>Spese di partecipazione, materiale di supporto, allestimento e external service,costi prodotti</t>
  </si>
  <si>
    <t>Totale Spese</t>
  </si>
  <si>
    <t>Totale COSTI PARTNER</t>
  </si>
  <si>
    <t>(*) a cura del Gal</t>
  </si>
  <si>
    <t>DATI GENERALI MISSIONE</t>
  </si>
  <si>
    <t>SPESE SOSTENUTE</t>
  </si>
  <si>
    <t>Spazio riservato all'ufficio</t>
  </si>
  <si>
    <t>Perido di rendicontazione</t>
  </si>
  <si>
    <t>Cognome e nome</t>
  </si>
  <si>
    <t>Ruolo / funzione</t>
  </si>
  <si>
    <t>Data e ora inizio missione</t>
  </si>
  <si>
    <t>Data e ora fine missione</t>
  </si>
  <si>
    <t xml:space="preserve">Località </t>
  </si>
  <si>
    <t>Motivo della missione</t>
  </si>
  <si>
    <t>Biglietti aerei</t>
  </si>
  <si>
    <t>Pedaggi autostradali</t>
  </si>
  <si>
    <t>Alloggio</t>
  </si>
  <si>
    <t>Vitto</t>
  </si>
  <si>
    <t>Rimborso chilometrico</t>
  </si>
  <si>
    <t>Giustificativo di pagamento</t>
  </si>
  <si>
    <t>Nr. documento di pagamento</t>
  </si>
  <si>
    <t>Data del pagamento</t>
  </si>
  <si>
    <t>Data rilascio quietanza liberatoria</t>
  </si>
  <si>
    <t>Totale rendicontabile</t>
  </si>
  <si>
    <t>Spese imputabili al progetto</t>
  </si>
  <si>
    <t xml:space="preserve">% Contributo </t>
  </si>
  <si>
    <t>Contributo richiesto</t>
  </si>
  <si>
    <t xml:space="preserve">Importo ammesso </t>
  </si>
  <si>
    <t xml:space="preserve">Importo non ammesso </t>
  </si>
  <si>
    <t>Contributo ammesso</t>
  </si>
  <si>
    <t>Note dell'ufficio</t>
  </si>
  <si>
    <t>Voce di spesa</t>
  </si>
  <si>
    <t>Prezzo (€)</t>
  </si>
  <si>
    <t>Km</t>
  </si>
  <si>
    <t>Prezzo in € al litro/5</t>
  </si>
  <si>
    <t>Totale</t>
  </si>
  <si>
    <r>
      <t xml:space="preserve">Trasporti pubblici </t>
    </r>
    <r>
      <rPr>
        <sz val="11"/>
        <rFont val="Calibri"/>
        <family val="2"/>
      </rPr>
      <t>(treno, metro, bus, ecc.)</t>
    </r>
  </si>
  <si>
    <t>Rendiconto analitico delle spese sostenute per SPESE DI PERSONALE</t>
  </si>
  <si>
    <t>Periodo di rendicontazione</t>
  </si>
  <si>
    <t>Nome e Cognome</t>
  </si>
  <si>
    <t>Qualifica</t>
  </si>
  <si>
    <t>Retribuzione diretta (A)</t>
  </si>
  <si>
    <t>Retribuzione differita (B)</t>
  </si>
  <si>
    <t>Oneri previdenziali e assistenziali a carico del beneficiario non compresi in busta paga (ovvero non a carico del dipendente) 
(C)</t>
  </si>
  <si>
    <t>Ulteriori costi previsti da contratto (D)</t>
  </si>
  <si>
    <t>Costo effettivo annuo lordo 
(F=A+B+C+D)</t>
  </si>
  <si>
    <t>Monte ore annuo di lavoro 
(G)</t>
  </si>
  <si>
    <t>N. ore imputate al progetto</t>
  </si>
  <si>
    <t>Spesa imputabile al progetto</t>
  </si>
  <si>
    <t>% contributo</t>
  </si>
  <si>
    <t>Numero documento di pagamento</t>
  </si>
  <si>
    <t xml:space="preserve">Contributo ammesso </t>
  </si>
  <si>
    <t>NB: Le colonne in grigio e la riga in giallo si compilano automaticamente</t>
  </si>
  <si>
    <t>Rendiconto analitico delle spese sostenute per MISSIONI E RIMBORSI SPESE</t>
  </si>
  <si>
    <t>Costo orario (F/G) (calcolato
come
previsto a pag. 20
del bando)</t>
  </si>
  <si>
    <t xml:space="preserve">Totale spesa ammessa in concessione </t>
  </si>
  <si>
    <t>Spesa Primo SAL AMMESSA</t>
  </si>
  <si>
    <t>% di spesa Primo SAL AMMESSA</t>
  </si>
  <si>
    <t>REPLICARE CASELLE (solo nominativo)</t>
  </si>
  <si>
    <t>Beneficiario:……………………………………………………</t>
  </si>
  <si>
    <t>XXX</t>
  </si>
  <si>
    <t>CIG</t>
  </si>
  <si>
    <t>zzz</t>
  </si>
  <si>
    <t>Nome del dipendente</t>
  </si>
  <si>
    <t>XXX NNN</t>
  </si>
  <si>
    <t>Anno</t>
  </si>
  <si>
    <t>Mese</t>
  </si>
  <si>
    <t xml:space="preserve">Maggio </t>
  </si>
  <si>
    <t>Riepilogo ore lavorative per Sottointervento</t>
  </si>
  <si>
    <t>progr.</t>
  </si>
  <si>
    <t>giorno (indicare data)</t>
  </si>
  <si>
    <t>TOT attività PSR</t>
  </si>
  <si>
    <t>altre attività extra PSR</t>
  </si>
  <si>
    <t>TOT</t>
  </si>
  <si>
    <t>Attività (breve descrizione)</t>
  </si>
  <si>
    <t>Totali</t>
  </si>
  <si>
    <t>Data e firma del Dipendente</t>
  </si>
  <si>
    <t>Data e firma del Dirigente o Responsabile del Personale</t>
  </si>
  <si>
    <t>Timbro</t>
  </si>
  <si>
    <t>Beneficiario</t>
  </si>
  <si>
    <t xml:space="preserve">Annualità </t>
  </si>
  <si>
    <t xml:space="preserve">Domanda di pagamento nr. </t>
  </si>
  <si>
    <t>Riepilogo ore lavorative per sottointervento</t>
  </si>
  <si>
    <t>MESE</t>
  </si>
  <si>
    <t>Gennaio 2017</t>
  </si>
  <si>
    <t xml:space="preserve">*fornire il presente riepilogo in formato excel </t>
  </si>
  <si>
    <t>Riepilogo Totale per Anno</t>
  </si>
  <si>
    <t>16.4 - 2.2</t>
  </si>
  <si>
    <r>
      <rPr>
        <b/>
        <sz val="10"/>
        <rFont val="Calibri"/>
        <family val="2"/>
      </rPr>
      <t>TIPOLOGIA OPERAZIONE</t>
    </r>
  </si>
  <si>
    <t xml:space="preserve">XX - YY  </t>
  </si>
  <si>
    <r>
      <rPr>
        <b/>
        <sz val="10"/>
        <rFont val="Calibri"/>
        <family val="2"/>
      </rPr>
      <t>CUAA</t>
    </r>
  </si>
  <si>
    <r>
      <rPr>
        <b/>
        <sz val="10"/>
        <rFont val="Calibri"/>
        <family val="2"/>
      </rPr>
      <t>DOMANDA   N.</t>
    </r>
  </si>
  <si>
    <t xml:space="preserve">CHECKLIST COSTO DEL PERSONALE </t>
  </si>
  <si>
    <t>Dipendente: Mario Rossi</t>
  </si>
  <si>
    <t>Periodo di riferimento: da Gennaio 2018 a Dicembre 2018</t>
  </si>
  <si>
    <t xml:space="preserve">CCNL:   </t>
  </si>
  <si>
    <t>Contratto:  Tempo Indeterminato Full Time</t>
  </si>
  <si>
    <t>Area  2 Livello 1</t>
  </si>
  <si>
    <t>Area :</t>
  </si>
  <si>
    <t>COSTO ORARIO RENDICONTATO                                                                                   COSTO VERIFICATO DA GENNAIO 2018 A DICEMBRE 2018</t>
  </si>
  <si>
    <t>Stipendio base annuo</t>
  </si>
  <si>
    <t>Scatti anzianità tot. annuo</t>
  </si>
  <si>
    <t>Indennità Funzione tot. annuo</t>
  </si>
  <si>
    <t>Indennità tot. annuo</t>
  </si>
  <si>
    <t>Assegno Integrativo tot. annuo</t>
  </si>
  <si>
    <t>Festività 4/11</t>
  </si>
  <si>
    <t>Costo orario x n.ore  1720</t>
  </si>
  <si>
    <t>Costo orario x n. ore 1720</t>
  </si>
  <si>
    <t>Inps 5,89%</t>
  </si>
  <si>
    <t>Inpdap 23,80%</t>
  </si>
  <si>
    <t>Enpaia 9,44%</t>
  </si>
  <si>
    <t>Agrifondo 1,20%</t>
  </si>
  <si>
    <t>Agrifondo 1,32%</t>
  </si>
  <si>
    <t>Fida € 118,80 annui</t>
  </si>
  <si>
    <t>Irap 3,90%</t>
  </si>
  <si>
    <t>Costo orario</t>
  </si>
  <si>
    <t>Costo annuo</t>
  </si>
  <si>
    <t xml:space="preserve">NOTE  E COSTI NON AMMISSIBILI </t>
  </si>
  <si>
    <r>
      <rPr>
        <sz val="10"/>
        <rFont val="Calibri"/>
        <family val="2"/>
      </rPr>
      <t xml:space="preserve">Istruttore </t>
    </r>
  </si>
  <si>
    <r>
      <rPr>
        <sz val="10"/>
        <rFont val="Calibri"/>
        <family val="2"/>
      </rPr>
      <t>Nominativo</t>
    </r>
  </si>
  <si>
    <r>
      <rPr>
        <sz val="10"/>
        <rFont val="Calibri"/>
        <family val="2"/>
      </rPr>
      <t>Firma</t>
    </r>
  </si>
  <si>
    <t/>
  </si>
  <si>
    <r>
      <rPr>
        <sz val="10"/>
        <rFont val="Calibri"/>
        <family val="2"/>
      </rPr>
      <t xml:space="preserve">Estremi dell'incarico      Det/nota       </t>
    </r>
  </si>
  <si>
    <r>
      <rPr>
        <sz val="10"/>
        <rFont val="Calibri"/>
        <family val="2"/>
      </rPr>
      <t>del</t>
    </r>
  </si>
  <si>
    <r>
      <rPr>
        <b/>
        <sz val="10"/>
        <rFont val="Calibri"/>
        <family val="2"/>
      </rPr>
      <t xml:space="preserve">     /    /     </t>
    </r>
  </si>
  <si>
    <r>
      <rPr>
        <sz val="10"/>
        <rFont val="Calibri"/>
        <family val="2"/>
      </rPr>
      <t>Firma dell'istruttore</t>
    </r>
  </si>
  <si>
    <r>
      <rPr>
        <sz val="10"/>
        <rFont val="Calibri"/>
        <family val="2"/>
      </rPr>
      <t>eseguito il:</t>
    </r>
  </si>
  <si>
    <r>
      <rPr>
        <b/>
        <sz val="4"/>
        <rFont val="Arial"/>
        <family val="2"/>
      </rPr>
      <t>CUAA</t>
    </r>
  </si>
  <si>
    <r>
      <rPr>
        <b/>
        <sz val="4"/>
        <rFont val="Arial"/>
        <family val="2"/>
      </rPr>
      <t>QUADRO I -  PROSPETTO Costi - Personale</t>
    </r>
  </si>
  <si>
    <r>
      <rPr>
        <b/>
        <sz val="4"/>
        <rFont val="Arial"/>
        <family val="2"/>
      </rPr>
      <t>RENDICONTATO</t>
    </r>
  </si>
  <si>
    <r>
      <rPr>
        <b/>
        <sz val="4"/>
        <rFont val="Arial"/>
        <family val="2"/>
      </rPr>
      <t>VERIFICATO</t>
    </r>
  </si>
  <si>
    <r>
      <rPr>
        <b/>
        <sz val="4"/>
        <rFont val="Arial"/>
        <family val="2"/>
      </rPr>
      <t>A1 PERSONALE</t>
    </r>
  </si>
  <si>
    <r>
      <rPr>
        <b/>
        <sz val="4"/>
        <rFont val="Arial"/>
        <family val="2"/>
      </rPr>
      <t>Personale a tempo indeterminato</t>
    </r>
  </si>
  <si>
    <r>
      <rPr>
        <b/>
        <sz val="4"/>
        <rFont val="Arial"/>
        <family val="2"/>
      </rPr>
      <t>Nr. di ore rendicontate per Attività</t>
    </r>
  </si>
  <si>
    <r>
      <rPr>
        <b/>
        <sz val="4"/>
        <rFont val="Arial"/>
        <family val="2"/>
      </rPr>
      <t>Importi rendicontati per azione €</t>
    </r>
  </si>
  <si>
    <r>
      <rPr>
        <b/>
        <sz val="4"/>
        <rFont val="Arial"/>
        <family val="2"/>
      </rPr>
      <t>Nr. ore Verificate per Attività</t>
    </r>
  </si>
  <si>
    <r>
      <rPr>
        <b/>
        <sz val="4"/>
        <rFont val="Arial"/>
        <family val="2"/>
      </rPr>
      <t>Importi verificati per azione €</t>
    </r>
  </si>
  <si>
    <r>
      <rPr>
        <b/>
        <sz val="4"/>
        <rFont val="Arial"/>
        <family val="2"/>
      </rPr>
      <t>IMPORTO NON AMMESSO €</t>
    </r>
  </si>
  <si>
    <r>
      <rPr>
        <sz val="4"/>
        <rFont val="Arial"/>
        <family val="2"/>
      </rPr>
      <t>Nominativo</t>
    </r>
  </si>
  <si>
    <r>
      <rPr>
        <sz val="4"/>
        <rFont val="Arial"/>
        <family val="2"/>
      </rPr>
      <t>Qualifica</t>
    </r>
  </si>
  <si>
    <r>
      <rPr>
        <sz val="4"/>
        <rFont val="Arial"/>
        <family val="2"/>
      </rPr>
      <t>Costo annuale (*) €</t>
    </r>
  </si>
  <si>
    <r>
      <rPr>
        <sz val="4"/>
        <rFont val="Arial"/>
        <family val="2"/>
      </rPr>
      <t>% imputazione</t>
    </r>
  </si>
  <si>
    <r>
      <rPr>
        <sz val="4"/>
        <rFont val="Arial"/>
        <family val="2"/>
      </rPr>
      <t>Costo progettuale ammesso €</t>
    </r>
  </si>
  <si>
    <r>
      <rPr>
        <sz val="4"/>
        <rFont val="Arial"/>
        <family val="2"/>
      </rPr>
      <t>Importi rendicontati nei precedenti SAL</t>
    </r>
  </si>
  <si>
    <r>
      <rPr>
        <sz val="4"/>
        <rFont val="Arial"/>
        <family val="2"/>
      </rPr>
      <t>Importo residuo da rendicontare</t>
    </r>
  </si>
  <si>
    <r>
      <rPr>
        <sz val="4"/>
        <rFont val="Arial"/>
        <family val="2"/>
      </rPr>
      <t>Link</t>
    </r>
  </si>
  <si>
    <r>
      <rPr>
        <sz val="4"/>
        <rFont val="Arial"/>
        <family val="2"/>
      </rPr>
      <t>Doc rif.</t>
    </r>
  </si>
  <si>
    <r>
      <rPr>
        <sz val="4"/>
        <rFont val="Arial"/>
        <family val="2"/>
      </rPr>
      <t>NOTE</t>
    </r>
  </si>
  <si>
    <r>
      <rPr>
        <sz val="4"/>
        <rFont val="Arial"/>
        <family val="2"/>
      </rPr>
      <t>Data/anno</t>
    </r>
  </si>
  <si>
    <r>
      <rPr>
        <sz val="4"/>
        <rFont val="Arial"/>
        <family val="2"/>
      </rPr>
      <t>Costo Orario medio annuale €</t>
    </r>
  </si>
  <si>
    <r>
      <rPr>
        <sz val="4"/>
        <rFont val="Arial"/>
        <family val="2"/>
      </rPr>
      <t>Ore totali lavorate nel periodo</t>
    </r>
  </si>
  <si>
    <r>
      <rPr>
        <sz val="4"/>
        <rFont val="Arial"/>
        <family val="2"/>
      </rPr>
      <t>Ore Lavorate per il progetto</t>
    </r>
  </si>
  <si>
    <r>
      <rPr>
        <sz val="4"/>
        <rFont val="Arial"/>
        <family val="2"/>
      </rPr>
      <t>Costo progettuale sostenuto (rendicontato) €</t>
    </r>
  </si>
  <si>
    <r>
      <rPr>
        <sz val="4"/>
        <rFont val="Arial"/>
        <family val="2"/>
      </rPr>
      <t>AZ1</t>
    </r>
  </si>
  <si>
    <r>
      <rPr>
        <sz val="4"/>
        <rFont val="Arial"/>
        <family val="2"/>
      </rPr>
      <t>AZ2</t>
    </r>
  </si>
  <si>
    <r>
      <rPr>
        <sz val="4"/>
        <rFont val="Arial"/>
        <family val="2"/>
      </rPr>
      <t>AZ3</t>
    </r>
  </si>
  <si>
    <r>
      <rPr>
        <sz val="4"/>
        <rFont val="Arial"/>
        <family val="2"/>
      </rPr>
      <t>TOT</t>
    </r>
  </si>
  <si>
    <r>
      <rPr>
        <sz val="4"/>
        <rFont val="Arial"/>
        <family val="2"/>
      </rPr>
      <t>Costo annuale verificato (*) €</t>
    </r>
  </si>
  <si>
    <r>
      <rPr>
        <sz val="4"/>
        <rFont val="Arial"/>
        <family val="2"/>
      </rPr>
      <t xml:space="preserve">%
</t>
    </r>
    <r>
      <rPr>
        <sz val="4"/>
        <rFont val="Arial"/>
        <family val="2"/>
      </rPr>
      <t>imputazione</t>
    </r>
  </si>
  <si>
    <r>
      <rPr>
        <sz val="4"/>
        <rFont val="Arial"/>
        <family val="2"/>
      </rPr>
      <t>Costo Orario medio annuale verificato €</t>
    </r>
  </si>
  <si>
    <r>
      <rPr>
        <sz val="4"/>
        <rFont val="Arial"/>
        <family val="2"/>
      </rPr>
      <t>Costo Orario medio annuale Ammesso €</t>
    </r>
  </si>
  <si>
    <r>
      <rPr>
        <sz val="4"/>
        <rFont val="Arial"/>
        <family val="2"/>
      </rPr>
      <t>Ore presenti in busta paga</t>
    </r>
  </si>
  <si>
    <r>
      <rPr>
        <sz val="4"/>
        <rFont val="Arial"/>
        <family val="2"/>
      </rPr>
      <t>Ore presenti su time sheet</t>
    </r>
  </si>
  <si>
    <r>
      <rPr>
        <sz val="4"/>
        <rFont val="Arial"/>
        <family val="2"/>
      </rPr>
      <t>Ore totali lavorate nel periodo verificate</t>
    </r>
  </si>
  <si>
    <r>
      <rPr>
        <sz val="4"/>
        <rFont val="Arial"/>
        <family val="2"/>
      </rPr>
      <t>Ore Lavorate per il progetto verificate</t>
    </r>
  </si>
  <si>
    <r>
      <rPr>
        <sz val="4"/>
        <rFont val="Arial"/>
        <family val="2"/>
      </rPr>
      <t>Costo progettuale sostenuto verificato €</t>
    </r>
  </si>
  <si>
    <r>
      <rPr>
        <b/>
        <sz val="4"/>
        <rFont val="Arial"/>
        <family val="2"/>
      </rPr>
      <t>TOT €</t>
    </r>
  </si>
  <si>
    <t>Carmela Stanco</t>
  </si>
  <si>
    <r>
      <rPr>
        <sz val="4"/>
        <color indexed="10"/>
        <rFont val="Arial"/>
        <family val="2"/>
      </rPr>
      <t>-</t>
    </r>
  </si>
  <si>
    <r>
      <rPr>
        <b/>
        <sz val="4"/>
        <rFont val="Arial"/>
        <family val="2"/>
      </rPr>
      <t>xxx IMPORTO NON AMMESSO PER AZIONE 201</t>
    </r>
  </si>
  <si>
    <r>
      <rPr>
        <b/>
        <sz val="4"/>
        <rFont val="Arial"/>
        <family val="2"/>
      </rPr>
      <t>-                      -                       -</t>
    </r>
  </si>
  <si>
    <r>
      <rPr>
        <b/>
        <sz val="4"/>
        <rFont val="Arial"/>
        <family val="2"/>
      </rPr>
      <t>-</t>
    </r>
  </si>
  <si>
    <r>
      <rPr>
        <b/>
        <sz val="4"/>
        <rFont val="Arial"/>
        <family val="2"/>
      </rPr>
      <t>yyy IMPORTO NON AMMESSO PER AZIONE 201</t>
    </r>
  </si>
  <si>
    <r>
      <rPr>
        <b/>
        <sz val="4"/>
        <rFont val="Arial"/>
        <family val="2"/>
      </rPr>
      <t>-            0,00   -            0,00   -              0,00</t>
    </r>
  </si>
  <si>
    <t xml:space="preserve">                                                    DOMANDA NUMERO</t>
  </si>
  <si>
    <t xml:space="preserve"> TOTALE ANNO 2019</t>
  </si>
  <si>
    <t xml:space="preserve"> TOTALE  ANNO 2020</t>
  </si>
  <si>
    <t>2b. Attività di coordinamento, organizzazione, gestione ed esecuzione del progetto (max 30% spesa complessiva ammissa)</t>
  </si>
  <si>
    <t>1a.1 Spese Personale Dipendente</t>
  </si>
  <si>
    <t>2b.1  Spese Personale  a Contratto</t>
  </si>
  <si>
    <t>3. Studi preliminari e di contesto</t>
  </si>
  <si>
    <t>4. Costituzione del Partenariato di progetto di cooperazione</t>
  </si>
  <si>
    <t>5. Attività di animazione dell'area interessata mediante incontri, focus group, workshop, seminari, convegni, visite aziendali, eventi promozionalie di degustazione rivolte ad un pubblico di consumatori</t>
  </si>
  <si>
    <t>6. Campagne informative e promozionali finalizzata a favorire il trend di crescita dei prodotti agricoli e agro-alimentari delle imprese femminili, nonché dei prodotti/servizi collaterali delle aziende aggregate rivolte agli operatori del settore</t>
  </si>
  <si>
    <t>7. Partecipazione a fiere ed esposizioni mostre ed altri eventi finalizzati a promuovere, anche attraverso degustazioni e testing su canali HO.RE.CA i prodotti aziendali sul mercato locale</t>
  </si>
  <si>
    <t>2b. Attività di coordinamento</t>
  </si>
  <si>
    <t>4.  Costituzione del Partenariato</t>
  </si>
  <si>
    <t>5. Attività di animazione</t>
  </si>
  <si>
    <t>6. Campagne informative e promozionali</t>
  </si>
  <si>
    <t>7. Partecipazione a fiere ed esposizioni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</si>
</sst>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\ &quot;€&quot;"/>
    <numFmt numFmtId="175" formatCode="[$-410]dddd\ d\ mmmm\ yyyy"/>
    <numFmt numFmtId="176" formatCode="dd/mm/yy;@"/>
    <numFmt numFmtId="177" formatCode="mmm\-yyyy"/>
    <numFmt numFmtId="178" formatCode="[$-410]mmm\-yy;@"/>
    <numFmt numFmtId="179" formatCode="0.0%"/>
    <numFmt numFmtId="180" formatCode="_-&quot;€ &quot;* #,##0.00_-;&quot;-€ &quot;* #,##0.00_-;_-&quot;€ &quot;* \-??_-;_-@_-"/>
    <numFmt numFmtId="181" formatCode="_-[$€-410]\ * #,##0.00_-;\-[$€-410]\ * #,##0.00_-;_-[$€-410]\ * &quot;-&quot;??_-;_-@_-"/>
    <numFmt numFmtId="182" formatCode="&quot;€&quot;\ #,##0.00"/>
    <numFmt numFmtId="183" formatCode="_-* #,##0.00_-;\-* #,##0.00_-;_-* \-??_-;_-@_-"/>
    <numFmt numFmtId="184" formatCode="&quot;€&quot;\ #,##0.00;[Red]&quot;€&quot;\ #,##0.00"/>
    <numFmt numFmtId="185" formatCode="_-* #,##0.00\ [$€-410]_-;\-* #,##0.00\ [$€-410]_-;_-* &quot;-&quot;??\ [$€-410]_-;_-@_-"/>
    <numFmt numFmtId="186" formatCode="&quot;Attivo&quot;;&quot;Attivo&quot;;&quot;Inattivo&quot;"/>
    <numFmt numFmtId="187" formatCode="[$-F800]dddd\,\ mmmm\ dd\,\ yyyy"/>
    <numFmt numFmtId="188" formatCode="_-* #,##0.00_-;\-* #,##0.00_-;_-* &quot;-&quot;_-;_-@_-"/>
    <numFmt numFmtId="189" formatCode="dd/mm/yyyy;@"/>
    <numFmt numFmtId="190" formatCode="0.0"/>
    <numFmt numFmtId="191" formatCode="0.00;[Red]\-0.00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7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i/>
      <sz val="10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Book Antiqua"/>
      <family val="1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10"/>
      <name val="Verdana"/>
      <family val="2"/>
    </font>
    <font>
      <b/>
      <sz val="14"/>
      <name val="Wingdings"/>
      <family val="0"/>
    </font>
    <font>
      <sz val="14"/>
      <name val="Wingding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color indexed="62"/>
      <name val="Arial"/>
      <family val="2"/>
    </font>
    <font>
      <b/>
      <i/>
      <sz val="11"/>
      <name val="Verdana"/>
      <family val="2"/>
    </font>
    <font>
      <b/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name val="Verdana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62"/>
      <name val="Arial"/>
      <family val="2"/>
    </font>
    <font>
      <sz val="11"/>
      <color indexed="62"/>
      <name val="Arial"/>
      <family val="2"/>
    </font>
    <font>
      <b/>
      <i/>
      <sz val="12"/>
      <name val="Verdana"/>
      <family val="2"/>
    </font>
    <font>
      <b/>
      <i/>
      <sz val="16"/>
      <name val="Arial"/>
      <family val="2"/>
    </font>
    <font>
      <b/>
      <sz val="10"/>
      <color indexed="6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Calibri"/>
      <family val="2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1"/>
      <color indexed="8"/>
      <name val="Wingdings 2"/>
      <family val="1"/>
    </font>
    <font>
      <b/>
      <i/>
      <sz val="9"/>
      <color indexed="10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rgb="FF333399"/>
      <name val="Arial"/>
      <family val="2"/>
    </font>
    <font>
      <b/>
      <i/>
      <sz val="14"/>
      <color rgb="FF333399"/>
      <name val="Arial"/>
      <family val="2"/>
    </font>
    <font>
      <b/>
      <sz val="10"/>
      <color rgb="FF333399"/>
      <name val="Arial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4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FF0000"/>
      <name val="Arial"/>
      <family val="2"/>
    </font>
    <font>
      <b/>
      <i/>
      <sz val="10"/>
      <color theme="1"/>
      <name val="Times New Roman"/>
      <family val="1"/>
    </font>
    <font>
      <sz val="11"/>
      <color theme="1"/>
      <name val="Wingdings 2"/>
      <family val="1"/>
    </font>
    <font>
      <sz val="11"/>
      <color rgb="FFFFFFFF"/>
      <name val="Calibri"/>
      <family val="2"/>
    </font>
    <font>
      <sz val="8"/>
      <color theme="0"/>
      <name val="Calibri"/>
      <family val="2"/>
    </font>
    <font>
      <b/>
      <sz val="13"/>
      <color theme="1"/>
      <name val="Times New Roman"/>
      <family val="1"/>
    </font>
    <font>
      <i/>
      <sz val="11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b/>
      <i/>
      <sz val="9"/>
      <color rgb="FFFF0000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CCCC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theme="3"/>
      </right>
      <top/>
      <bottom/>
    </border>
    <border>
      <left/>
      <right style="thick">
        <color rgb="FFFFC000"/>
      </right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23"/>
      </left>
      <right style="medium">
        <color indexed="23"/>
      </right>
      <top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FFC000"/>
      </left>
      <right>
        <color indexed="63"/>
      </right>
      <top/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>
        <color indexed="23"/>
      </left>
      <right style="medium">
        <color indexed="23"/>
      </right>
      <top style="medium"/>
      <bottom/>
    </border>
    <border>
      <left style="medium">
        <color indexed="23"/>
      </left>
      <right/>
      <top style="medium"/>
      <bottom style="medium">
        <color indexed="23"/>
      </bottom>
    </border>
    <border>
      <left/>
      <right/>
      <top style="medium"/>
      <bottom style="medium">
        <color indexed="23"/>
      </bottom>
    </border>
    <border>
      <left/>
      <right style="medium">
        <color indexed="23"/>
      </right>
      <top style="medium"/>
      <bottom style="medium">
        <color indexed="23"/>
      </bottom>
    </border>
    <border>
      <left style="medium"/>
      <right style="medium">
        <color indexed="23"/>
      </right>
      <top style="medium"/>
      <bottom/>
    </border>
    <border>
      <left style="medium"/>
      <right style="medium">
        <color indexed="23"/>
      </right>
      <top/>
      <bottom style="medium"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/>
      <right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1" fillId="20" borderId="1" applyNumberFormat="0" applyAlignment="0" applyProtection="0"/>
    <xf numFmtId="0" fontId="132" fillId="0" borderId="2" applyNumberFormat="0" applyFill="0" applyAlignment="0" applyProtection="0"/>
    <xf numFmtId="0" fontId="133" fillId="21" borderId="3" applyNumberFormat="0" applyAlignment="0" applyProtection="0"/>
    <xf numFmtId="0" fontId="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7" borderId="0" applyNumberFormat="0" applyBorder="0" applyAlignment="0" applyProtection="0"/>
    <xf numFmtId="180" fontId="5" fillId="0" borderId="0" applyFill="0" applyBorder="0" applyAlignment="0" applyProtection="0"/>
    <xf numFmtId="0" fontId="1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137" fillId="20" borderId="5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3" fillId="0" borderId="8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4">
    <xf numFmtId="0" fontId="0" fillId="0" borderId="0" xfId="0" applyFont="1" applyAlignment="1">
      <alignment/>
    </xf>
    <xf numFmtId="0" fontId="147" fillId="0" borderId="10" xfId="0" applyFont="1" applyBorder="1" applyAlignment="1">
      <alignment horizontal="center" vertical="center" wrapText="1"/>
    </xf>
    <xf numFmtId="0" fontId="14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8" fillId="0" borderId="10" xfId="0" applyFont="1" applyFill="1" applyBorder="1" applyAlignment="1">
      <alignment horizontal="center" vertical="center" wrapText="1"/>
    </xf>
    <xf numFmtId="0" fontId="14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85" fillId="0" borderId="0" xfId="49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86" fillId="0" borderId="0" xfId="49" applyFont="1" applyFill="1" applyBorder="1" applyAlignment="1">
      <alignment vertical="center" wrapText="1"/>
      <protection/>
    </xf>
    <xf numFmtId="0" fontId="56" fillId="0" borderId="0" xfId="49" applyFont="1" applyFill="1" applyBorder="1" applyAlignment="1">
      <alignment horizontal="center" vertical="center" wrapText="1"/>
      <protection/>
    </xf>
    <xf numFmtId="0" fontId="7" fillId="0" borderId="0" xfId="50" applyFont="1" applyFill="1" applyBorder="1" applyAlignment="1">
      <alignment horizontal="left" vertical="center" wrapText="1"/>
      <protection/>
    </xf>
    <xf numFmtId="180" fontId="87" fillId="0" borderId="0" xfId="44" applyFont="1" applyFill="1" applyBorder="1" applyAlignment="1">
      <alignment horizontal="left" vertical="center" wrapText="1"/>
    </xf>
    <xf numFmtId="0" fontId="56" fillId="0" borderId="0" xfId="49" applyFont="1" applyFill="1" applyBorder="1" applyAlignment="1">
      <alignment horizontal="left" vertical="center" wrapText="1"/>
      <protection/>
    </xf>
    <xf numFmtId="0" fontId="88" fillId="0" borderId="0" xfId="49" applyFont="1" applyFill="1" applyBorder="1" applyAlignment="1">
      <alignment vertical="center" wrapText="1"/>
      <protection/>
    </xf>
    <xf numFmtId="0" fontId="14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7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49" fillId="0" borderId="0" xfId="0" applyFont="1" applyFill="1" applyAlignment="1">
      <alignment horizontal="center" vertical="center" wrapText="1"/>
    </xf>
    <xf numFmtId="0" fontId="86" fillId="0" borderId="0" xfId="49" applyFont="1" applyFill="1" applyBorder="1" applyAlignment="1">
      <alignment horizontal="left" vertical="center" wrapText="1"/>
      <protection/>
    </xf>
    <xf numFmtId="0" fontId="149" fillId="0" borderId="0" xfId="0" applyFont="1" applyFill="1" applyBorder="1" applyAlignment="1">
      <alignment horizontal="center" vertical="center" wrapText="1"/>
    </xf>
    <xf numFmtId="0" fontId="130" fillId="34" borderId="10" xfId="0" applyFont="1" applyFill="1" applyBorder="1" applyAlignment="1">
      <alignment horizontal="center"/>
    </xf>
    <xf numFmtId="0" fontId="149" fillId="0" borderId="10" xfId="0" applyFont="1" applyBorder="1" applyAlignment="1">
      <alignment horizontal="center"/>
    </xf>
    <xf numFmtId="0" fontId="14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33" fillId="34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49" fillId="0" borderId="10" xfId="0" applyFont="1" applyBorder="1" applyAlignment="1">
      <alignment horizontal="center" vertical="center"/>
    </xf>
    <xf numFmtId="0" fontId="133" fillId="34" borderId="10" xfId="0" applyFont="1" applyFill="1" applyBorder="1" applyAlignment="1">
      <alignment horizontal="center" vertical="center"/>
    </xf>
    <xf numFmtId="0" fontId="149" fillId="0" borderId="10" xfId="0" applyFont="1" applyFill="1" applyBorder="1" applyAlignment="1">
      <alignment horizontal="center" vertical="center"/>
    </xf>
    <xf numFmtId="0" fontId="133" fillId="34" borderId="10" xfId="0" applyFont="1" applyFill="1" applyBorder="1" applyAlignment="1">
      <alignment horizontal="center"/>
    </xf>
    <xf numFmtId="0" fontId="150" fillId="0" borderId="0" xfId="0" applyFont="1" applyAlignment="1">
      <alignment/>
    </xf>
    <xf numFmtId="0" fontId="149" fillId="0" borderId="10" xfId="0" applyFont="1" applyFill="1" applyBorder="1" applyAlignment="1">
      <alignment horizontal="center"/>
    </xf>
    <xf numFmtId="0" fontId="1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86" fillId="0" borderId="0" xfId="49" applyFont="1" applyFill="1" applyBorder="1" applyAlignment="1">
      <alignment horizontal="center" vertical="center" wrapText="1"/>
      <protection/>
    </xf>
    <xf numFmtId="182" fontId="87" fillId="36" borderId="10" xfId="44" applyNumberFormat="1" applyFont="1" applyFill="1" applyBorder="1" applyAlignment="1" applyProtection="1">
      <alignment horizontal="right" vertical="center" wrapText="1"/>
      <protection/>
    </xf>
    <xf numFmtId="0" fontId="151" fillId="37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9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179" fontId="0" fillId="0" borderId="0" xfId="0" applyNumberForma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149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52" fillId="0" borderId="0" xfId="0" applyFont="1" applyFill="1" applyBorder="1" applyAlignment="1">
      <alignment vertical="center" wrapText="1"/>
    </xf>
    <xf numFmtId="0" fontId="147" fillId="0" borderId="0" xfId="0" applyFont="1" applyFill="1" applyBorder="1" applyAlignment="1">
      <alignment vertical="center" wrapText="1"/>
    </xf>
    <xf numFmtId="0" fontId="149" fillId="0" borderId="17" xfId="0" applyFont="1" applyFill="1" applyBorder="1" applyAlignment="1">
      <alignment horizontal="center" vertical="center" wrapText="1"/>
    </xf>
    <xf numFmtId="0" fontId="14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179" fontId="15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17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9" fontId="0" fillId="0" borderId="0" xfId="0" applyNumberFormat="1" applyFill="1" applyAlignment="1">
      <alignment horizontal="left" vertical="center" wrapText="1"/>
    </xf>
    <xf numFmtId="0" fontId="152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152" fillId="0" borderId="0" xfId="0" applyFont="1" applyFill="1" applyAlignment="1">
      <alignment horizontal="center" vertical="center" wrapText="1"/>
    </xf>
    <xf numFmtId="0" fontId="149" fillId="0" borderId="0" xfId="0" applyFont="1" applyFill="1" applyBorder="1" applyAlignment="1">
      <alignment vertical="center" wrapText="1"/>
    </xf>
    <xf numFmtId="0" fontId="147" fillId="0" borderId="0" xfId="0" applyFont="1" applyAlignment="1">
      <alignment horizontal="center" vertical="center" wrapText="1"/>
    </xf>
    <xf numFmtId="179" fontId="147" fillId="4" borderId="0" xfId="0" applyNumberFormat="1" applyFont="1" applyFill="1" applyBorder="1" applyAlignment="1">
      <alignment horizontal="center" vertical="center" wrapText="1"/>
    </xf>
    <xf numFmtId="179" fontId="87" fillId="4" borderId="0" xfId="0" applyNumberFormat="1" applyFont="1" applyFill="1" applyBorder="1" applyAlignment="1">
      <alignment horizontal="center" vertical="center" wrapText="1"/>
    </xf>
    <xf numFmtId="182" fontId="86" fillId="36" borderId="10" xfId="44" applyNumberFormat="1" applyFont="1" applyFill="1" applyBorder="1" applyAlignment="1" applyProtection="1">
      <alignment horizontal="right" vertical="center" wrapText="1"/>
      <protection/>
    </xf>
    <xf numFmtId="0" fontId="147" fillId="35" borderId="10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1" fillId="37" borderId="0" xfId="0" applyFont="1" applyFill="1" applyBorder="1" applyAlignment="1">
      <alignment horizontal="center" vertical="center" wrapText="1"/>
    </xf>
    <xf numFmtId="0" fontId="86" fillId="2" borderId="10" xfId="50" applyFont="1" applyFill="1" applyBorder="1" applyAlignment="1">
      <alignment horizontal="center" vertical="center" wrapText="1"/>
      <protection/>
    </xf>
    <xf numFmtId="179" fontId="147" fillId="2" borderId="10" xfId="0" applyNumberFormat="1" applyFont="1" applyFill="1" applyBorder="1" applyAlignment="1">
      <alignment horizontal="center" vertical="center" wrapText="1"/>
    </xf>
    <xf numFmtId="0" fontId="86" fillId="0" borderId="10" xfId="50" applyFont="1" applyFill="1" applyBorder="1" applyAlignment="1">
      <alignment horizontal="center" vertical="center" wrapText="1"/>
      <protection/>
    </xf>
    <xf numFmtId="180" fontId="87" fillId="38" borderId="10" xfId="44" applyFont="1" applyFill="1" applyBorder="1" applyAlignment="1">
      <alignment horizontal="left" vertical="center" wrapText="1"/>
    </xf>
    <xf numFmtId="0" fontId="153" fillId="37" borderId="0" xfId="0" applyFont="1" applyFill="1" applyBorder="1" applyAlignment="1">
      <alignment horizontal="center" vertical="center" wrapText="1"/>
    </xf>
    <xf numFmtId="4" fontId="9" fillId="2" borderId="10" xfId="50" applyNumberFormat="1" applyFont="1" applyFill="1" applyBorder="1" applyAlignment="1">
      <alignment horizontal="center" vertical="center" wrapText="1"/>
      <protection/>
    </xf>
    <xf numFmtId="4" fontId="10" fillId="0" borderId="10" xfId="50" applyNumberFormat="1" applyFont="1" applyFill="1" applyBorder="1" applyAlignment="1">
      <alignment horizontal="center" vertical="center" wrapText="1"/>
      <protection/>
    </xf>
    <xf numFmtId="15" fontId="8" fillId="0" borderId="10" xfId="49" applyNumberFormat="1" applyFont="1" applyBorder="1" applyAlignment="1">
      <alignment horizontal="center" vertical="center" wrapText="1"/>
      <protection/>
    </xf>
    <xf numFmtId="182" fontId="87" fillId="36" borderId="18" xfId="44" applyNumberFormat="1" applyFont="1" applyFill="1" applyBorder="1" applyAlignment="1" applyProtection="1">
      <alignment horizontal="right" vertical="center" wrapText="1"/>
      <protection/>
    </xf>
    <xf numFmtId="182" fontId="86" fillId="39" borderId="19" xfId="44" applyNumberFormat="1" applyFont="1" applyFill="1" applyBorder="1" applyAlignment="1">
      <alignment vertical="center" wrapText="1"/>
    </xf>
    <xf numFmtId="182" fontId="87" fillId="40" borderId="10" xfId="44" applyNumberFormat="1" applyFont="1" applyFill="1" applyBorder="1" applyAlignment="1" applyProtection="1">
      <alignment horizontal="right" vertical="center" wrapText="1"/>
      <protection/>
    </xf>
    <xf numFmtId="182" fontId="87" fillId="40" borderId="18" xfId="44" applyNumberFormat="1" applyFont="1" applyFill="1" applyBorder="1" applyAlignment="1" applyProtection="1">
      <alignment horizontal="right" vertical="center" wrapText="1"/>
      <protection/>
    </xf>
    <xf numFmtId="184" fontId="87" fillId="40" borderId="10" xfId="44" applyNumberFormat="1" applyFont="1" applyFill="1" applyBorder="1" applyAlignment="1" applyProtection="1">
      <alignment horizontal="right" vertical="center" wrapText="1"/>
      <protection/>
    </xf>
    <xf numFmtId="182" fontId="87" fillId="40" borderId="10" xfId="44" applyNumberFormat="1" applyFont="1" applyFill="1" applyBorder="1" applyAlignment="1" applyProtection="1">
      <alignment vertical="center" wrapText="1"/>
      <protection/>
    </xf>
    <xf numFmtId="0" fontId="56" fillId="39" borderId="20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56" fillId="38" borderId="21" xfId="49" applyFont="1" applyFill="1" applyBorder="1" applyAlignment="1">
      <alignment horizontal="center" vertical="center" wrapText="1"/>
      <protection/>
    </xf>
    <xf numFmtId="0" fontId="56" fillId="38" borderId="10" xfId="49" applyFont="1" applyFill="1" applyBorder="1" applyAlignment="1">
      <alignment horizontal="center" vertical="center" wrapText="1"/>
      <protection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5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0" xfId="50" applyNumberFormat="1" applyFont="1" applyFill="1" applyBorder="1" applyAlignment="1" applyProtection="1">
      <alignment horizontal="center" vertical="center" wrapText="1"/>
      <protection locked="0"/>
    </xf>
    <xf numFmtId="0" fontId="133" fillId="41" borderId="14" xfId="49" applyFont="1" applyFill="1" applyBorder="1" applyAlignment="1">
      <alignment vertical="center" wrapText="1"/>
      <protection/>
    </xf>
    <xf numFmtId="0" fontId="133" fillId="41" borderId="15" xfId="49" applyFont="1" applyFill="1" applyBorder="1" applyAlignment="1">
      <alignment vertical="center" wrapText="1"/>
      <protection/>
    </xf>
    <xf numFmtId="179" fontId="147" fillId="19" borderId="15" xfId="0" applyNumberFormat="1" applyFont="1" applyFill="1" applyBorder="1" applyAlignment="1">
      <alignment horizontal="center" vertical="center" wrapText="1"/>
    </xf>
    <xf numFmtId="43" fontId="87" fillId="0" borderId="10" xfId="46" applyFont="1" applyFill="1" applyBorder="1" applyAlignment="1">
      <alignment horizontal="left" vertical="center" wrapText="1"/>
    </xf>
    <xf numFmtId="43" fontId="147" fillId="0" borderId="10" xfId="46" applyFont="1" applyFill="1" applyBorder="1" applyAlignment="1">
      <alignment horizontal="center" vertical="center" wrapText="1"/>
    </xf>
    <xf numFmtId="43" fontId="147" fillId="0" borderId="10" xfId="46" applyFont="1" applyFill="1" applyBorder="1" applyAlignment="1">
      <alignment vertical="center" wrapText="1"/>
    </xf>
    <xf numFmtId="43" fontId="147" fillId="42" borderId="10" xfId="0" applyNumberFormat="1" applyFont="1" applyFill="1" applyBorder="1" applyAlignment="1">
      <alignment vertical="center" wrapText="1"/>
    </xf>
    <xf numFmtId="4" fontId="154" fillId="42" borderId="18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8" xfId="50" applyNumberFormat="1" applyFont="1" applyFill="1" applyBorder="1" applyAlignment="1" applyProtection="1">
      <alignment horizontal="center" vertical="center" wrapText="1"/>
      <protection locked="0"/>
    </xf>
    <xf numFmtId="0" fontId="147" fillId="42" borderId="22" xfId="0" applyFont="1" applyFill="1" applyBorder="1" applyAlignment="1">
      <alignment vertical="center" wrapText="1"/>
    </xf>
    <xf numFmtId="0" fontId="147" fillId="42" borderId="23" xfId="0" applyFont="1" applyFill="1" applyBorder="1" applyAlignment="1">
      <alignment vertical="center" wrapText="1"/>
    </xf>
    <xf numFmtId="0" fontId="147" fillId="42" borderId="24" xfId="0" applyFont="1" applyFill="1" applyBorder="1" applyAlignment="1">
      <alignment vertical="center" wrapText="1"/>
    </xf>
    <xf numFmtId="43" fontId="87" fillId="0" borderId="13" xfId="46" applyFont="1" applyFill="1" applyBorder="1" applyAlignment="1">
      <alignment vertical="center" wrapText="1"/>
    </xf>
    <xf numFmtId="43" fontId="87" fillId="0" borderId="15" xfId="46" applyFont="1" applyFill="1" applyBorder="1" applyAlignment="1">
      <alignment vertical="center" wrapText="1"/>
    </xf>
    <xf numFmtId="180" fontId="87" fillId="38" borderId="10" xfId="44" applyFont="1" applyFill="1" applyBorder="1" applyAlignment="1">
      <alignment vertical="center" wrapText="1"/>
    </xf>
    <xf numFmtId="180" fontId="87" fillId="38" borderId="21" xfId="44" applyFont="1" applyFill="1" applyBorder="1" applyAlignment="1">
      <alignment vertical="center" wrapText="1"/>
    </xf>
    <xf numFmtId="43" fontId="87" fillId="38" borderId="10" xfId="46" applyFont="1" applyFill="1" applyBorder="1" applyAlignment="1">
      <alignment vertical="center" wrapText="1"/>
    </xf>
    <xf numFmtId="0" fontId="155" fillId="43" borderId="0" xfId="0" applyFont="1" applyFill="1" applyBorder="1" applyAlignment="1">
      <alignment vertical="center" wrapText="1"/>
    </xf>
    <xf numFmtId="0" fontId="86" fillId="38" borderId="10" xfId="49" applyFont="1" applyFill="1" applyBorder="1" applyAlignment="1">
      <alignment horizontal="center" vertical="center" wrapText="1"/>
      <protection/>
    </xf>
    <xf numFmtId="0" fontId="86" fillId="39" borderId="20" xfId="49" applyFont="1" applyFill="1" applyBorder="1" applyAlignment="1">
      <alignment horizontal="center" vertical="center" wrapText="1"/>
      <protection/>
    </xf>
    <xf numFmtId="43" fontId="57" fillId="36" borderId="10" xfId="46" applyFont="1" applyFill="1" applyBorder="1" applyAlignment="1" applyProtection="1">
      <alignment horizontal="center" vertical="center" wrapText="1"/>
      <protection/>
    </xf>
    <xf numFmtId="43" fontId="57" fillId="36" borderId="18" xfId="46" applyFont="1" applyFill="1" applyBorder="1" applyAlignment="1" applyProtection="1">
      <alignment horizontal="center" vertical="center" wrapText="1"/>
      <protection/>
    </xf>
    <xf numFmtId="0" fontId="56" fillId="39" borderId="20" xfId="49" applyFont="1" applyFill="1" applyBorder="1" applyAlignment="1">
      <alignment vertical="center" wrapText="1"/>
      <protection/>
    </xf>
    <xf numFmtId="43" fontId="156" fillId="44" borderId="20" xfId="46" applyFont="1" applyFill="1" applyBorder="1" applyAlignment="1">
      <alignment vertical="center" wrapText="1"/>
    </xf>
    <xf numFmtId="43" fontId="156" fillId="44" borderId="19" xfId="46" applyFont="1" applyFill="1" applyBorder="1" applyAlignment="1">
      <alignment vertical="center" wrapText="1"/>
    </xf>
    <xf numFmtId="43" fontId="156" fillId="44" borderId="25" xfId="46" applyFont="1" applyFill="1" applyBorder="1" applyAlignment="1">
      <alignment vertical="center" wrapText="1"/>
    </xf>
    <xf numFmtId="0" fontId="56" fillId="39" borderId="26" xfId="49" applyFont="1" applyFill="1" applyBorder="1" applyAlignment="1">
      <alignment horizontal="center" vertical="center" wrapText="1"/>
      <protection/>
    </xf>
    <xf numFmtId="0" fontId="56" fillId="39" borderId="27" xfId="49" applyFont="1" applyFill="1" applyBorder="1" applyAlignment="1">
      <alignment horizontal="center" vertical="center" wrapText="1"/>
      <protection/>
    </xf>
    <xf numFmtId="0" fontId="56" fillId="39" borderId="28" xfId="49" applyFont="1" applyFill="1" applyBorder="1" applyAlignment="1">
      <alignment horizontal="center" vertical="center" wrapText="1"/>
      <protection/>
    </xf>
    <xf numFmtId="182" fontId="56" fillId="39" borderId="20" xfId="44" applyNumberFormat="1" applyFont="1" applyFill="1" applyBorder="1" applyAlignment="1">
      <alignment horizontal="center" vertical="center" wrapText="1"/>
    </xf>
    <xf numFmtId="182" fontId="56" fillId="39" borderId="25" xfId="44" applyNumberFormat="1" applyFont="1" applyFill="1" applyBorder="1" applyAlignment="1">
      <alignment horizontal="center" vertical="center" wrapText="1"/>
    </xf>
    <xf numFmtId="182" fontId="56" fillId="39" borderId="29" xfId="44" applyNumberFormat="1" applyFont="1" applyFill="1" applyBorder="1" applyAlignment="1">
      <alignment horizontal="center" vertical="center" wrapText="1"/>
    </xf>
    <xf numFmtId="43" fontId="56" fillId="45" borderId="10" xfId="46" applyFont="1" applyFill="1" applyBorder="1" applyAlignment="1" applyProtection="1">
      <alignment horizontal="center" vertical="center" wrapText="1"/>
      <protection/>
    </xf>
    <xf numFmtId="43" fontId="152" fillId="46" borderId="10" xfId="46" applyFont="1" applyFill="1" applyBorder="1" applyAlignment="1">
      <alignment horizontal="center" vertical="center" wrapText="1"/>
    </xf>
    <xf numFmtId="43" fontId="152" fillId="0" borderId="10" xfId="46" applyFont="1" applyFill="1" applyBorder="1" applyAlignment="1">
      <alignment horizontal="center" vertical="center" wrapText="1"/>
    </xf>
    <xf numFmtId="43" fontId="57" fillId="45" borderId="10" xfId="46" applyFont="1" applyFill="1" applyBorder="1" applyAlignment="1" applyProtection="1">
      <alignment horizontal="center" vertical="center" wrapText="1"/>
      <protection/>
    </xf>
    <xf numFmtId="43" fontId="152" fillId="46" borderId="21" xfId="46" applyFont="1" applyFill="1" applyBorder="1" applyAlignment="1">
      <alignment horizontal="center" vertical="center" wrapText="1"/>
    </xf>
    <xf numFmtId="43" fontId="152" fillId="0" borderId="21" xfId="46" applyFont="1" applyFill="1" applyBorder="1" applyAlignment="1">
      <alignment horizontal="center" vertical="center" wrapText="1"/>
    </xf>
    <xf numFmtId="0" fontId="56" fillId="39" borderId="30" xfId="49" applyFont="1" applyFill="1" applyBorder="1" applyAlignment="1">
      <alignment horizontal="center" vertical="center" wrapText="1"/>
      <protection/>
    </xf>
    <xf numFmtId="43" fontId="56" fillId="47" borderId="10" xfId="46" applyFont="1" applyFill="1" applyBorder="1" applyAlignment="1" applyProtection="1">
      <alignment horizontal="center" vertical="center" wrapText="1"/>
      <protection/>
    </xf>
    <xf numFmtId="43" fontId="57" fillId="47" borderId="10" xfId="46" applyFont="1" applyFill="1" applyBorder="1" applyAlignment="1" applyProtection="1">
      <alignment horizontal="center" vertical="center" wrapText="1"/>
      <protection/>
    </xf>
    <xf numFmtId="43" fontId="152" fillId="35" borderId="10" xfId="46" applyFont="1" applyFill="1" applyBorder="1" applyAlignment="1">
      <alignment horizontal="center" vertical="center" wrapText="1"/>
    </xf>
    <xf numFmtId="43" fontId="56" fillId="40" borderId="10" xfId="46" applyFont="1" applyFill="1" applyBorder="1" applyAlignment="1" applyProtection="1">
      <alignment horizontal="center" vertical="center" wrapText="1"/>
      <protection/>
    </xf>
    <xf numFmtId="43" fontId="57" fillId="40" borderId="10" xfId="46" applyFont="1" applyFill="1" applyBorder="1" applyAlignment="1" applyProtection="1">
      <alignment horizontal="center" vertical="center" wrapText="1"/>
      <protection/>
    </xf>
    <xf numFmtId="182" fontId="56" fillId="40" borderId="10" xfId="44" applyNumberFormat="1" applyFont="1" applyFill="1" applyBorder="1" applyAlignment="1">
      <alignment horizontal="center" vertical="center" wrapText="1"/>
    </xf>
    <xf numFmtId="43" fontId="152" fillId="0" borderId="13" xfId="46" applyFont="1" applyFill="1" applyBorder="1" applyAlignment="1">
      <alignment horizontal="center" vertical="center" wrapText="1"/>
    </xf>
    <xf numFmtId="182" fontId="56" fillId="40" borderId="31" xfId="44" applyNumberFormat="1" applyFont="1" applyFill="1" applyBorder="1" applyAlignment="1">
      <alignment horizontal="center" vertical="center" wrapText="1"/>
    </xf>
    <xf numFmtId="182" fontId="56" fillId="40" borderId="32" xfId="44" applyNumberFormat="1" applyFont="1" applyFill="1" applyBorder="1" applyAlignment="1">
      <alignment horizontal="center" vertical="center" wrapText="1"/>
    </xf>
    <xf numFmtId="43" fontId="152" fillId="35" borderId="21" xfId="46" applyFont="1" applyFill="1" applyBorder="1" applyAlignment="1">
      <alignment horizontal="center" vertical="center" wrapText="1"/>
    </xf>
    <xf numFmtId="43" fontId="152" fillId="0" borderId="24" xfId="46" applyFont="1" applyFill="1" applyBorder="1" applyAlignment="1">
      <alignment horizontal="center" vertical="center" wrapText="1"/>
    </xf>
    <xf numFmtId="182" fontId="56" fillId="40" borderId="33" xfId="44" applyNumberFormat="1" applyFont="1" applyFill="1" applyBorder="1" applyAlignment="1">
      <alignment horizontal="center" vertical="center" wrapText="1"/>
    </xf>
    <xf numFmtId="182" fontId="56" fillId="40" borderId="21" xfId="44" applyNumberFormat="1" applyFont="1" applyFill="1" applyBorder="1" applyAlignment="1">
      <alignment horizontal="center" vertical="center" wrapText="1"/>
    </xf>
    <xf numFmtId="182" fontId="56" fillId="40" borderId="34" xfId="44" applyNumberFormat="1" applyFont="1" applyFill="1" applyBorder="1" applyAlignment="1">
      <alignment horizontal="center" vertical="center" wrapText="1"/>
    </xf>
    <xf numFmtId="43" fontId="57" fillId="45" borderId="18" xfId="46" applyFont="1" applyFill="1" applyBorder="1" applyAlignment="1" applyProtection="1">
      <alignment horizontal="center" vertical="center" wrapText="1"/>
      <protection/>
    </xf>
    <xf numFmtId="43" fontId="57" fillId="47" borderId="18" xfId="46" applyFont="1" applyFill="1" applyBorder="1" applyAlignment="1" applyProtection="1">
      <alignment horizontal="center" vertical="center" wrapText="1"/>
      <protection/>
    </xf>
    <xf numFmtId="43" fontId="152" fillId="35" borderId="18" xfId="46" applyFont="1" applyFill="1" applyBorder="1" applyAlignment="1">
      <alignment horizontal="center" vertical="center" wrapText="1"/>
    </xf>
    <xf numFmtId="43" fontId="57" fillId="40" borderId="18" xfId="46" applyFont="1" applyFill="1" applyBorder="1" applyAlignment="1" applyProtection="1">
      <alignment horizontal="center" vertical="center" wrapText="1"/>
      <protection/>
    </xf>
    <xf numFmtId="43" fontId="152" fillId="46" borderId="18" xfId="46" applyFont="1" applyFill="1" applyBorder="1" applyAlignment="1">
      <alignment horizontal="center" vertical="center" wrapText="1"/>
    </xf>
    <xf numFmtId="43" fontId="152" fillId="0" borderId="18" xfId="46" applyFont="1" applyFill="1" applyBorder="1" applyAlignment="1">
      <alignment horizontal="center" vertical="center" wrapText="1"/>
    </xf>
    <xf numFmtId="43" fontId="152" fillId="0" borderId="22" xfId="46" applyFont="1" applyFill="1" applyBorder="1" applyAlignment="1">
      <alignment horizontal="center" vertical="center" wrapText="1"/>
    </xf>
    <xf numFmtId="182" fontId="56" fillId="40" borderId="35" xfId="44" applyNumberFormat="1" applyFont="1" applyFill="1" applyBorder="1" applyAlignment="1">
      <alignment horizontal="center" vertical="center" wrapText="1"/>
    </xf>
    <xf numFmtId="182" fontId="56" fillId="40" borderId="18" xfId="44" applyNumberFormat="1" applyFont="1" applyFill="1" applyBorder="1" applyAlignment="1">
      <alignment horizontal="center" vertical="center" wrapText="1"/>
    </xf>
    <xf numFmtId="182" fontId="56" fillId="40" borderId="36" xfId="44" applyNumberFormat="1" applyFont="1" applyFill="1" applyBorder="1" applyAlignment="1">
      <alignment horizontal="center" vertical="center" wrapText="1"/>
    </xf>
    <xf numFmtId="182" fontId="56" fillId="39" borderId="19" xfId="44" applyNumberFormat="1" applyFont="1" applyFill="1" applyBorder="1" applyAlignment="1">
      <alignment horizontal="center" vertical="center" wrapText="1"/>
    </xf>
    <xf numFmtId="43" fontId="57" fillId="45" borderId="21" xfId="46" applyFont="1" applyFill="1" applyBorder="1" applyAlignment="1" applyProtection="1">
      <alignment horizontal="center" vertical="center" wrapText="1"/>
      <protection/>
    </xf>
    <xf numFmtId="43" fontId="57" fillId="47" borderId="21" xfId="46" applyFont="1" applyFill="1" applyBorder="1" applyAlignment="1" applyProtection="1">
      <alignment horizontal="center" vertical="center" wrapText="1"/>
      <protection/>
    </xf>
    <xf numFmtId="43" fontId="57" fillId="40" borderId="21" xfId="46" applyFont="1" applyFill="1" applyBorder="1" applyAlignment="1" applyProtection="1">
      <alignment horizontal="center" vertical="center" wrapText="1"/>
      <protection/>
    </xf>
    <xf numFmtId="0" fontId="88" fillId="44" borderId="37" xfId="49" applyFont="1" applyFill="1" applyBorder="1" applyAlignment="1">
      <alignment vertical="center" wrapText="1"/>
      <protection/>
    </xf>
    <xf numFmtId="0" fontId="88" fillId="44" borderId="38" xfId="49" applyFont="1" applyFill="1" applyBorder="1" applyAlignment="1">
      <alignment vertical="center" wrapText="1"/>
      <protection/>
    </xf>
    <xf numFmtId="0" fontId="0" fillId="0" borderId="0" xfId="0" applyAlignment="1" applyProtection="1">
      <alignment/>
      <protection/>
    </xf>
    <xf numFmtId="0" fontId="157" fillId="0" borderId="0" xfId="0" applyFont="1" applyAlignment="1" applyProtection="1">
      <alignment/>
      <protection/>
    </xf>
    <xf numFmtId="0" fontId="158" fillId="0" borderId="0" xfId="0" applyFont="1" applyAlignment="1" applyProtection="1">
      <alignment horizontal="center"/>
      <protection/>
    </xf>
    <xf numFmtId="0" fontId="150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59" fillId="0" borderId="10" xfId="0" applyFont="1" applyBorder="1" applyAlignment="1">
      <alignment horizontal="center" vertical="center" wrapText="1"/>
    </xf>
    <xf numFmtId="0" fontId="150" fillId="0" borderId="10" xfId="0" applyFont="1" applyBorder="1" applyAlignment="1" applyProtection="1">
      <alignment vertical="center" wrapText="1"/>
      <protection locked="0"/>
    </xf>
    <xf numFmtId="0" fontId="15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9" fontId="14" fillId="0" borderId="0" xfId="49" applyNumberFormat="1" applyFont="1" applyFill="1" applyBorder="1" applyAlignment="1">
      <alignment horizontal="left" vertical="center" wrapText="1"/>
      <protection/>
    </xf>
    <xf numFmtId="0" fontId="160" fillId="0" borderId="0" xfId="0" applyFont="1" applyFill="1" applyBorder="1" applyAlignment="1">
      <alignment vertical="center" wrapText="1"/>
    </xf>
    <xf numFmtId="179" fontId="101" fillId="0" borderId="0" xfId="0" applyNumberFormat="1" applyFont="1" applyFill="1" applyBorder="1" applyAlignment="1">
      <alignment vertical="center" wrapText="1"/>
    </xf>
    <xf numFmtId="0" fontId="160" fillId="0" borderId="0" xfId="0" applyFont="1" applyFill="1" applyAlignment="1">
      <alignment vertical="center" wrapText="1"/>
    </xf>
    <xf numFmtId="0" fontId="102" fillId="44" borderId="39" xfId="49" applyFont="1" applyFill="1" applyBorder="1" applyAlignment="1">
      <alignment vertical="center" wrapText="1"/>
      <protection/>
    </xf>
    <xf numFmtId="0" fontId="150" fillId="0" borderId="10" xfId="0" applyFont="1" applyBorder="1" applyAlignment="1" applyProtection="1">
      <alignment vertical="center" wrapText="1"/>
      <protection/>
    </xf>
    <xf numFmtId="14" fontId="150" fillId="0" borderId="10" xfId="0" applyNumberFormat="1" applyFont="1" applyBorder="1" applyAlignment="1" applyProtection="1">
      <alignment vertical="center" wrapText="1"/>
      <protection/>
    </xf>
    <xf numFmtId="0" fontId="159" fillId="0" borderId="0" xfId="0" applyFont="1" applyFill="1" applyBorder="1" applyAlignment="1" applyProtection="1">
      <alignment vertical="center" wrapText="1"/>
      <protection/>
    </xf>
    <xf numFmtId="0" fontId="20" fillId="48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5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9" fillId="0" borderId="22" xfId="0" applyFont="1" applyFill="1" applyBorder="1" applyAlignment="1" applyProtection="1">
      <alignment vertical="center" wrapText="1"/>
      <protection/>
    </xf>
    <xf numFmtId="0" fontId="18" fillId="0" borderId="40" xfId="0" applyFont="1" applyFill="1" applyBorder="1" applyAlignment="1" applyProtection="1">
      <alignment horizontal="right"/>
      <protection locked="0"/>
    </xf>
    <xf numFmtId="0" fontId="16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/>
      <protection locked="0"/>
    </xf>
    <xf numFmtId="0" fontId="159" fillId="0" borderId="40" xfId="0" applyFont="1" applyFill="1" applyBorder="1" applyAlignment="1" applyProtection="1">
      <alignment vertical="center" wrapText="1"/>
      <protection/>
    </xf>
    <xf numFmtId="0" fontId="159" fillId="0" borderId="41" xfId="0" applyFont="1" applyFill="1" applyBorder="1" applyAlignment="1" applyProtection="1">
      <alignment vertical="center" wrapText="1"/>
      <protection/>
    </xf>
    <xf numFmtId="0" fontId="159" fillId="0" borderId="23" xfId="0" applyFont="1" applyFill="1" applyBorder="1" applyAlignment="1" applyProtection="1">
      <alignment vertical="center" wrapText="1"/>
      <protection/>
    </xf>
    <xf numFmtId="0" fontId="159" fillId="0" borderId="42" xfId="0" applyFont="1" applyFill="1" applyBorder="1" applyAlignment="1" applyProtection="1">
      <alignment vertical="center" wrapText="1"/>
      <protection/>
    </xf>
    <xf numFmtId="0" fontId="150" fillId="0" borderId="24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right"/>
      <protection locked="0"/>
    </xf>
    <xf numFmtId="0" fontId="16" fillId="0" borderId="12" xfId="0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 locked="0"/>
    </xf>
    <xf numFmtId="0" fontId="150" fillId="0" borderId="12" xfId="0" applyFont="1" applyFill="1" applyBorder="1" applyAlignment="1" applyProtection="1">
      <alignment horizontal="center" vertical="center" wrapText="1"/>
      <protection/>
    </xf>
    <xf numFmtId="0" fontId="150" fillId="0" borderId="43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161" fillId="0" borderId="22" xfId="0" applyFont="1" applyBorder="1" applyAlignment="1" applyProtection="1">
      <alignment/>
      <protection/>
    </xf>
    <xf numFmtId="0" fontId="161" fillId="0" borderId="40" xfId="0" applyFont="1" applyBorder="1" applyAlignment="1" applyProtection="1">
      <alignment/>
      <protection/>
    </xf>
    <xf numFmtId="0" fontId="161" fillId="0" borderId="23" xfId="0" applyFont="1" applyBorder="1" applyAlignment="1" applyProtection="1">
      <alignment/>
      <protection/>
    </xf>
    <xf numFmtId="0" fontId="161" fillId="0" borderId="0" xfId="0" applyFont="1" applyBorder="1" applyAlignment="1" applyProtection="1">
      <alignment/>
      <protection/>
    </xf>
    <xf numFmtId="0" fontId="161" fillId="0" borderId="42" xfId="0" applyFont="1" applyBorder="1" applyAlignment="1" applyProtection="1">
      <alignment/>
      <protection/>
    </xf>
    <xf numFmtId="0" fontId="162" fillId="0" borderId="0" xfId="0" applyFont="1" applyBorder="1" applyAlignment="1" applyProtection="1">
      <alignment horizontal="center" vertical="top" wrapText="1"/>
      <protection/>
    </xf>
    <xf numFmtId="0" fontId="163" fillId="0" borderId="0" xfId="0" applyFont="1" applyBorder="1" applyAlignment="1" applyProtection="1">
      <alignment horizontal="center" vertical="center" wrapText="1"/>
      <protection/>
    </xf>
    <xf numFmtId="0" fontId="161" fillId="0" borderId="0" xfId="0" applyFont="1" applyBorder="1" applyAlignment="1" applyProtection="1">
      <alignment horizontal="center" vertical="center"/>
      <protection/>
    </xf>
    <xf numFmtId="0" fontId="163" fillId="0" borderId="0" xfId="0" applyFont="1" applyBorder="1" applyAlignment="1" applyProtection="1">
      <alignment vertical="center" wrapText="1"/>
      <protection/>
    </xf>
    <xf numFmtId="0" fontId="163" fillId="0" borderId="42" xfId="0" applyFont="1" applyBorder="1" applyAlignment="1" applyProtection="1">
      <alignment vertical="center" wrapText="1"/>
      <protection/>
    </xf>
    <xf numFmtId="0" fontId="164" fillId="0" borderId="23" xfId="0" applyFont="1" applyBorder="1" applyAlignment="1" applyProtection="1">
      <alignment horizontal="center" vertical="center"/>
      <protection/>
    </xf>
    <xf numFmtId="0" fontId="164" fillId="0" borderId="0" xfId="0" applyFont="1" applyBorder="1" applyAlignment="1" applyProtection="1">
      <alignment horizontal="center" vertical="center"/>
      <protection/>
    </xf>
    <xf numFmtId="0" fontId="164" fillId="0" borderId="42" xfId="0" applyFont="1" applyBorder="1" applyAlignment="1" applyProtection="1">
      <alignment horizontal="center" vertical="center"/>
      <protection/>
    </xf>
    <xf numFmtId="0" fontId="165" fillId="0" borderId="24" xfId="0" applyFont="1" applyBorder="1" applyAlignment="1" applyProtection="1">
      <alignment horizontal="center"/>
      <protection/>
    </xf>
    <xf numFmtId="0" fontId="165" fillId="0" borderId="12" xfId="0" applyFont="1" applyBorder="1" applyAlignment="1" applyProtection="1">
      <alignment horizontal="center"/>
      <protection/>
    </xf>
    <xf numFmtId="0" fontId="165" fillId="0" borderId="43" xfId="0" applyFont="1" applyBorder="1" applyAlignment="1" applyProtection="1">
      <alignment horizontal="center"/>
      <protection/>
    </xf>
    <xf numFmtId="0" fontId="150" fillId="0" borderId="12" xfId="0" applyFont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42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/>
      <protection/>
    </xf>
    <xf numFmtId="0" fontId="21" fillId="0" borderId="43" xfId="0" applyFont="1" applyBorder="1" applyAlignment="1" applyProtection="1">
      <alignment/>
      <protection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48" borderId="0" xfId="0" applyFont="1" applyFill="1" applyBorder="1" applyAlignment="1" applyProtection="1">
      <alignment/>
      <protection/>
    </xf>
    <xf numFmtId="185" fontId="11" fillId="0" borderId="10" xfId="0" applyNumberFormat="1" applyFont="1" applyFill="1" applyBorder="1" applyAlignment="1" applyProtection="1">
      <alignment vertical="center"/>
      <protection/>
    </xf>
    <xf numFmtId="185" fontId="11" fillId="0" borderId="15" xfId="0" applyNumberFormat="1" applyFont="1" applyFill="1" applyBorder="1" applyAlignment="1" applyProtection="1">
      <alignment vertical="center"/>
      <protection/>
    </xf>
    <xf numFmtId="0" fontId="159" fillId="0" borderId="22" xfId="0" applyFont="1" applyFill="1" applyBorder="1" applyAlignment="1" applyProtection="1">
      <alignment horizontal="center" vertical="center" wrapText="1"/>
      <protection/>
    </xf>
    <xf numFmtId="0" fontId="159" fillId="0" borderId="40" xfId="0" applyFont="1" applyFill="1" applyBorder="1" applyAlignment="1" applyProtection="1">
      <alignment horizontal="center" vertical="center" wrapText="1"/>
      <protection/>
    </xf>
    <xf numFmtId="0" fontId="150" fillId="0" borderId="40" xfId="0" applyFont="1" applyFill="1" applyBorder="1" applyAlignment="1" applyProtection="1">
      <alignment vertical="center" wrapText="1"/>
      <protection/>
    </xf>
    <xf numFmtId="14" fontId="150" fillId="0" borderId="40" xfId="0" applyNumberFormat="1" applyFont="1" applyFill="1" applyBorder="1" applyAlignment="1" applyProtection="1">
      <alignment vertical="center" wrapText="1"/>
      <protection/>
    </xf>
    <xf numFmtId="0" fontId="150" fillId="0" borderId="41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19" fillId="48" borderId="12" xfId="0" applyFont="1" applyFill="1" applyBorder="1" applyAlignment="1" applyProtection="1">
      <alignment horizontal="right"/>
      <protection locked="0"/>
    </xf>
    <xf numFmtId="0" fontId="20" fillId="48" borderId="12" xfId="0" applyFont="1" applyFill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7" fillId="48" borderId="12" xfId="0" applyFont="1" applyFill="1" applyBorder="1" applyAlignment="1" applyProtection="1">
      <alignment/>
      <protection locked="0"/>
    </xf>
    <xf numFmtId="0" fontId="166" fillId="0" borderId="0" xfId="0" applyFont="1" applyBorder="1" applyAlignment="1" applyProtection="1">
      <alignment horizontal="center" vertical="center" wrapText="1"/>
      <protection/>
    </xf>
    <xf numFmtId="0" fontId="25" fillId="48" borderId="22" xfId="0" applyFont="1" applyFill="1" applyBorder="1" applyAlignment="1" applyProtection="1">
      <alignment horizontal="left"/>
      <protection locked="0"/>
    </xf>
    <xf numFmtId="0" fontId="26" fillId="0" borderId="40" xfId="0" applyFont="1" applyFill="1" applyBorder="1" applyAlignment="1" applyProtection="1">
      <alignment horizontal="left" vertical="top" wrapText="1"/>
      <protection locked="0"/>
    </xf>
    <xf numFmtId="0" fontId="167" fillId="0" borderId="0" xfId="0" applyFont="1" applyBorder="1" applyAlignment="1" applyProtection="1">
      <alignment horizontal="center" vertical="center" wrapText="1"/>
      <protection/>
    </xf>
    <xf numFmtId="0" fontId="28" fillId="48" borderId="23" xfId="0" applyFont="1" applyFill="1" applyBorder="1" applyAlignment="1" applyProtection="1">
      <alignment horizontal="left"/>
      <protection/>
    </xf>
    <xf numFmtId="0" fontId="28" fillId="48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 locked="0"/>
    </xf>
    <xf numFmtId="0" fontId="21" fillId="48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0" fontId="150" fillId="0" borderId="22" xfId="0" applyFont="1" applyBorder="1" applyAlignment="1" applyProtection="1">
      <alignment horizontal="left" vertical="center" wrapText="1"/>
      <protection/>
    </xf>
    <xf numFmtId="0" fontId="150" fillId="0" borderId="40" xfId="0" applyFont="1" applyBorder="1" applyAlignment="1" applyProtection="1">
      <alignment horizontal="left" vertical="center" wrapText="1"/>
      <protection/>
    </xf>
    <xf numFmtId="0" fontId="161" fillId="0" borderId="41" xfId="0" applyFont="1" applyBorder="1" applyAlignment="1" applyProtection="1">
      <alignment/>
      <protection/>
    </xf>
    <xf numFmtId="0" fontId="168" fillId="0" borderId="0" xfId="0" applyFont="1" applyBorder="1" applyAlignment="1" applyProtection="1">
      <alignment horizontal="left" vertical="center" wrapText="1"/>
      <protection/>
    </xf>
    <xf numFmtId="0" fontId="168" fillId="0" borderId="42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/>
    </xf>
    <xf numFmtId="0" fontId="169" fillId="0" borderId="23" xfId="0" applyFont="1" applyBorder="1" applyAlignment="1" applyProtection="1">
      <alignment/>
      <protection/>
    </xf>
    <xf numFmtId="0" fontId="168" fillId="0" borderId="24" xfId="0" applyFont="1" applyBorder="1" applyAlignment="1" applyProtection="1">
      <alignment horizontal="left" vertical="center" wrapText="1"/>
      <protection/>
    </xf>
    <xf numFmtId="0" fontId="168" fillId="0" borderId="12" xfId="0" applyFont="1" applyBorder="1" applyAlignment="1" applyProtection="1">
      <alignment horizontal="left" vertical="center" wrapText="1"/>
      <protection/>
    </xf>
    <xf numFmtId="0" fontId="0" fillId="0" borderId="43" xfId="0" applyBorder="1" applyAlignment="1">
      <alignment/>
    </xf>
    <xf numFmtId="0" fontId="2" fillId="0" borderId="0" xfId="36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42" borderId="1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/>
      <protection/>
    </xf>
    <xf numFmtId="0" fontId="21" fillId="0" borderId="4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23" xfId="0" applyFont="1" applyBorder="1" applyAlignment="1" applyProtection="1">
      <alignment/>
      <protection/>
    </xf>
    <xf numFmtId="0" fontId="21" fillId="0" borderId="42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42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42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29" fillId="0" borderId="4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2" fillId="42" borderId="14" xfId="0" applyFont="1" applyFill="1" applyBorder="1" applyAlignment="1" applyProtection="1">
      <alignment horizontal="center" vertical="center"/>
      <protection/>
    </xf>
    <xf numFmtId="0" fontId="32" fillId="42" borderId="15" xfId="0" applyFont="1" applyFill="1" applyBorder="1" applyAlignment="1" applyProtection="1">
      <alignment horizontal="center" vertical="center"/>
      <protection/>
    </xf>
    <xf numFmtId="0" fontId="170" fillId="0" borderId="0" xfId="0" applyFont="1" applyAlignment="1" applyProtection="1">
      <alignment/>
      <protection/>
    </xf>
    <xf numFmtId="0" fontId="171" fillId="0" borderId="0" xfId="0" applyFont="1" applyAlignment="1" applyProtection="1">
      <alignment/>
      <protection/>
    </xf>
    <xf numFmtId="0" fontId="171" fillId="0" borderId="0" xfId="0" applyFont="1" applyBorder="1" applyAlignment="1" applyProtection="1">
      <alignment wrapText="1"/>
      <protection/>
    </xf>
    <xf numFmtId="0" fontId="171" fillId="0" borderId="0" xfId="0" applyFont="1" applyAlignment="1" applyProtection="1">
      <alignment wrapText="1"/>
      <protection/>
    </xf>
    <xf numFmtId="0" fontId="171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3" fillId="42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163" fillId="0" borderId="0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43" borderId="10" xfId="0" applyFill="1" applyBorder="1" applyAlignment="1">
      <alignment/>
    </xf>
    <xf numFmtId="188" fontId="172" fillId="48" borderId="44" xfId="47" applyNumberFormat="1" applyFont="1" applyFill="1" applyBorder="1" applyAlignment="1" applyProtection="1">
      <alignment horizontal="center" vertical="center"/>
      <protection locked="0"/>
    </xf>
    <xf numFmtId="188" fontId="172" fillId="48" borderId="45" xfId="47" applyNumberFormat="1" applyFont="1" applyFill="1" applyBorder="1" applyAlignment="1" applyProtection="1">
      <alignment horizontal="center" vertical="center"/>
      <protection locked="0"/>
    </xf>
    <xf numFmtId="49" fontId="172" fillId="48" borderId="45" xfId="47" applyNumberFormat="1" applyFont="1" applyFill="1" applyBorder="1" applyAlignment="1" applyProtection="1">
      <alignment horizontal="center" vertical="center"/>
      <protection locked="0"/>
    </xf>
    <xf numFmtId="188" fontId="172" fillId="48" borderId="46" xfId="47" applyNumberFormat="1" applyFont="1" applyFill="1" applyBorder="1" applyAlignment="1" applyProtection="1">
      <alignment horizontal="center" vertical="center"/>
      <protection locked="0"/>
    </xf>
    <xf numFmtId="0" fontId="172" fillId="0" borderId="47" xfId="0" applyFont="1" applyFill="1" applyBorder="1" applyAlignment="1" applyProtection="1">
      <alignment horizontal="center" vertical="center"/>
      <protection locked="0"/>
    </xf>
    <xf numFmtId="43" fontId="172" fillId="0" borderId="47" xfId="46" applyFont="1" applyFill="1" applyBorder="1" applyAlignment="1" applyProtection="1">
      <alignment horizontal="right" vertical="center"/>
      <protection locked="0"/>
    </xf>
    <xf numFmtId="188" fontId="172" fillId="0" borderId="45" xfId="47" applyNumberFormat="1" applyFont="1" applyFill="1" applyBorder="1" applyAlignment="1" applyProtection="1">
      <alignment horizontal="center" vertical="center"/>
      <protection locked="0"/>
    </xf>
    <xf numFmtId="188" fontId="172" fillId="42" borderId="45" xfId="47" applyNumberFormat="1" applyFont="1" applyFill="1" applyBorder="1" applyAlignment="1" applyProtection="1">
      <alignment vertical="center"/>
      <protection/>
    </xf>
    <xf numFmtId="49" fontId="172" fillId="0" borderId="10" xfId="47" applyNumberFormat="1" applyFont="1" applyFill="1" applyBorder="1" applyAlignment="1" applyProtection="1">
      <alignment horizontal="center" vertical="center"/>
      <protection locked="0"/>
    </xf>
    <xf numFmtId="185" fontId="172" fillId="42" borderId="10" xfId="47" applyNumberFormat="1" applyFont="1" applyFill="1" applyBorder="1" applyAlignment="1" applyProtection="1">
      <alignment vertical="center"/>
      <protection/>
    </xf>
    <xf numFmtId="185" fontId="172" fillId="0" borderId="10" xfId="47" applyNumberFormat="1" applyFont="1" applyFill="1" applyBorder="1" applyAlignment="1" applyProtection="1">
      <alignment horizontal="right" vertical="center"/>
      <protection locked="0"/>
    </xf>
    <xf numFmtId="9" fontId="172" fillId="0" borderId="10" xfId="53" applyFont="1" applyFill="1" applyBorder="1" applyAlignment="1" applyProtection="1">
      <alignment horizontal="center" vertical="center"/>
      <protection locked="0"/>
    </xf>
    <xf numFmtId="0" fontId="38" fillId="13" borderId="15" xfId="0" applyFont="1" applyFill="1" applyBorder="1" applyAlignment="1" applyProtection="1">
      <alignment horizontal="right" vertical="center" wrapText="1"/>
      <protection locked="0"/>
    </xf>
    <xf numFmtId="0" fontId="38" fillId="13" borderId="10" xfId="0" applyFont="1" applyFill="1" applyBorder="1" applyAlignment="1" applyProtection="1">
      <alignment horizontal="right" vertical="center" wrapText="1"/>
      <protection locked="0"/>
    </xf>
    <xf numFmtId="43" fontId="38" fillId="13" borderId="10" xfId="46" applyFont="1" applyFill="1" applyBorder="1" applyAlignment="1" applyProtection="1">
      <alignment horizontal="right" vertical="center" wrapText="1"/>
      <protection/>
    </xf>
    <xf numFmtId="188" fontId="172" fillId="48" borderId="31" xfId="47" applyNumberFormat="1" applyFont="1" applyFill="1" applyBorder="1" applyAlignment="1" applyProtection="1">
      <alignment horizontal="center" vertical="center"/>
      <protection locked="0"/>
    </xf>
    <xf numFmtId="188" fontId="172" fillId="48" borderId="10" xfId="47" applyNumberFormat="1" applyFont="1" applyFill="1" applyBorder="1" applyAlignment="1" applyProtection="1">
      <alignment horizontal="center" vertical="center"/>
      <protection locked="0"/>
    </xf>
    <xf numFmtId="49" fontId="172" fillId="48" borderId="10" xfId="47" applyNumberFormat="1" applyFont="1" applyFill="1" applyBorder="1" applyAlignment="1" applyProtection="1">
      <alignment horizontal="center" vertical="center"/>
      <protection locked="0"/>
    </xf>
    <xf numFmtId="188" fontId="172" fillId="48" borderId="32" xfId="47" applyNumberFormat="1" applyFont="1" applyFill="1" applyBorder="1" applyAlignment="1" applyProtection="1">
      <alignment horizontal="center" vertical="center"/>
      <protection locked="0"/>
    </xf>
    <xf numFmtId="188" fontId="172" fillId="48" borderId="33" xfId="47" applyNumberFormat="1" applyFont="1" applyFill="1" applyBorder="1" applyAlignment="1" applyProtection="1">
      <alignment horizontal="center" vertical="center"/>
      <protection locked="0"/>
    </xf>
    <xf numFmtId="188" fontId="172" fillId="48" borderId="21" xfId="47" applyNumberFormat="1" applyFont="1" applyFill="1" applyBorder="1" applyAlignment="1" applyProtection="1">
      <alignment horizontal="center" vertical="center"/>
      <protection locked="0"/>
    </xf>
    <xf numFmtId="0" fontId="172" fillId="0" borderId="13" xfId="0" applyFont="1" applyFill="1" applyBorder="1" applyAlignment="1" applyProtection="1">
      <alignment horizontal="center" vertical="center"/>
      <protection locked="0"/>
    </xf>
    <xf numFmtId="43" fontId="172" fillId="0" borderId="13" xfId="46" applyFont="1" applyFill="1" applyBorder="1" applyAlignment="1" applyProtection="1">
      <alignment horizontal="right" vertical="center"/>
      <protection locked="0"/>
    </xf>
    <xf numFmtId="188" fontId="172" fillId="0" borderId="10" xfId="47" applyNumberFormat="1" applyFont="1" applyFill="1" applyBorder="1" applyAlignment="1" applyProtection="1">
      <alignment horizontal="center" vertical="center"/>
      <protection locked="0"/>
    </xf>
    <xf numFmtId="188" fontId="172" fillId="42" borderId="10" xfId="47" applyNumberFormat="1" applyFont="1" applyFill="1" applyBorder="1" applyAlignment="1" applyProtection="1">
      <alignment vertical="center"/>
      <protection/>
    </xf>
    <xf numFmtId="49" fontId="172" fillId="0" borderId="13" xfId="47" applyNumberFormat="1" applyFont="1" applyFill="1" applyBorder="1" applyAlignment="1" applyProtection="1">
      <alignment horizontal="center" vertical="center"/>
      <protection locked="0"/>
    </xf>
    <xf numFmtId="188" fontId="172" fillId="48" borderId="27" xfId="47" applyNumberFormat="1" applyFont="1" applyFill="1" applyBorder="1" applyAlignment="1" applyProtection="1">
      <alignment horizontal="center" vertical="center"/>
      <protection locked="0"/>
    </xf>
    <xf numFmtId="188" fontId="172" fillId="48" borderId="30" xfId="47" applyNumberFormat="1" applyFont="1" applyFill="1" applyBorder="1" applyAlignment="1" applyProtection="1">
      <alignment horizontal="center" vertical="center"/>
      <protection locked="0"/>
    </xf>
    <xf numFmtId="49" fontId="172" fillId="48" borderId="30" xfId="47" applyNumberFormat="1" applyFont="1" applyFill="1" applyBorder="1" applyAlignment="1" applyProtection="1">
      <alignment horizontal="center" vertical="center" wrapText="1"/>
      <protection locked="0"/>
    </xf>
    <xf numFmtId="188" fontId="172" fillId="48" borderId="30" xfId="47" applyNumberFormat="1" applyFont="1" applyFill="1" applyBorder="1" applyAlignment="1" applyProtection="1">
      <alignment horizontal="center" vertical="center" wrapText="1"/>
      <protection locked="0"/>
    </xf>
    <xf numFmtId="188" fontId="172" fillId="48" borderId="26" xfId="47" applyNumberFormat="1" applyFont="1" applyFill="1" applyBorder="1" applyAlignment="1" applyProtection="1">
      <alignment horizontal="center" vertical="center" wrapText="1"/>
      <protection locked="0"/>
    </xf>
    <xf numFmtId="188" fontId="172" fillId="48" borderId="48" xfId="47" applyNumberFormat="1" applyFont="1" applyFill="1" applyBorder="1" applyAlignment="1" applyProtection="1">
      <alignment horizontal="center" vertical="center"/>
      <protection locked="0"/>
    </xf>
    <xf numFmtId="188" fontId="172" fillId="48" borderId="49" xfId="47" applyNumberFormat="1" applyFont="1" applyFill="1" applyBorder="1" applyAlignment="1" applyProtection="1">
      <alignment horizontal="center" vertical="center"/>
      <protection locked="0"/>
    </xf>
    <xf numFmtId="0" fontId="172" fillId="0" borderId="28" xfId="0" applyFont="1" applyFill="1" applyBorder="1" applyAlignment="1" applyProtection="1">
      <alignment horizontal="center" vertical="center"/>
      <protection locked="0"/>
    </xf>
    <xf numFmtId="43" fontId="172" fillId="0" borderId="28" xfId="46" applyFont="1" applyFill="1" applyBorder="1" applyAlignment="1" applyProtection="1">
      <alignment horizontal="center" vertical="center"/>
      <protection locked="0"/>
    </xf>
    <xf numFmtId="188" fontId="172" fillId="0" borderId="30" xfId="47" applyNumberFormat="1" applyFont="1" applyFill="1" applyBorder="1" applyAlignment="1" applyProtection="1">
      <alignment horizontal="center" vertical="center"/>
      <protection locked="0"/>
    </xf>
    <xf numFmtId="188" fontId="172" fillId="42" borderId="30" xfId="47" applyNumberFormat="1" applyFont="1" applyFill="1" applyBorder="1" applyAlignment="1" applyProtection="1">
      <alignment vertical="center"/>
      <protection/>
    </xf>
    <xf numFmtId="49" fontId="172" fillId="0" borderId="28" xfId="0" applyNumberFormat="1" applyFont="1" applyFill="1" applyBorder="1" applyAlignment="1" applyProtection="1">
      <alignment horizontal="center" vertical="center"/>
      <protection locked="0"/>
    </xf>
    <xf numFmtId="188" fontId="39" fillId="0" borderId="0" xfId="47" applyNumberFormat="1" applyFont="1" applyFill="1" applyBorder="1" applyAlignment="1" applyProtection="1">
      <alignment vertical="center"/>
      <protection locked="0"/>
    </xf>
    <xf numFmtId="188" fontId="40" fillId="48" borderId="0" xfId="47" applyNumberFormat="1" applyFont="1" applyFill="1" applyBorder="1" applyAlignment="1" applyProtection="1">
      <alignment horizontal="right" vertical="center" wrapText="1"/>
      <protection locked="0"/>
    </xf>
    <xf numFmtId="188" fontId="39" fillId="48" borderId="0" xfId="47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/>
      <protection locked="0"/>
    </xf>
    <xf numFmtId="188" fontId="42" fillId="0" borderId="0" xfId="47" applyNumberFormat="1" applyFont="1" applyFill="1" applyBorder="1" applyAlignment="1" applyProtection="1">
      <alignment horizontal="right" vertical="center"/>
      <protection locked="0"/>
    </xf>
    <xf numFmtId="188" fontId="173" fillId="0" borderId="0" xfId="47" applyNumberFormat="1" applyFont="1" applyFill="1" applyBorder="1" applyAlignment="1" applyProtection="1">
      <alignment horizontal="right" vertical="center"/>
      <protection locked="0"/>
    </xf>
    <xf numFmtId="185" fontId="39" fillId="49" borderId="37" xfId="47" applyNumberFormat="1" applyFont="1" applyFill="1" applyBorder="1" applyAlignment="1" applyProtection="1">
      <alignment vertical="center"/>
      <protection/>
    </xf>
    <xf numFmtId="185" fontId="39" fillId="0" borderId="0" xfId="47" applyNumberFormat="1" applyFont="1" applyFill="1" applyBorder="1" applyAlignment="1" applyProtection="1">
      <alignment vertical="center"/>
      <protection locked="0"/>
    </xf>
    <xf numFmtId="44" fontId="43" fillId="13" borderId="10" xfId="0" applyNumberFormat="1" applyFont="1" applyFill="1" applyBorder="1" applyAlignment="1" applyProtection="1">
      <alignment horizontal="right" vertical="center" wrapText="1"/>
      <protection/>
    </xf>
    <xf numFmtId="0" fontId="152" fillId="0" borderId="0" xfId="0" applyFont="1" applyAlignment="1">
      <alignment/>
    </xf>
    <xf numFmtId="0" fontId="0" fillId="0" borderId="0" xfId="0" applyFont="1" applyAlignment="1">
      <alignment/>
    </xf>
    <xf numFmtId="188" fontId="45" fillId="48" borderId="50" xfId="47" applyNumberFormat="1" applyFont="1" applyFill="1" applyBorder="1" applyAlignment="1" applyProtection="1">
      <alignment horizontal="center" vertical="center" wrapText="1"/>
      <protection/>
    </xf>
    <xf numFmtId="188" fontId="45" fillId="48" borderId="51" xfId="47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189" fontId="48" fillId="0" borderId="0" xfId="47" applyNumberFormat="1" applyFont="1" applyFill="1" applyBorder="1" applyAlignment="1" applyProtection="1">
      <alignment vertical="center"/>
      <protection/>
    </xf>
    <xf numFmtId="188" fontId="49" fillId="0" borderId="0" xfId="47" applyNumberFormat="1" applyFont="1" applyFill="1" applyBorder="1" applyAlignment="1" applyProtection="1">
      <alignment vertical="center"/>
      <protection/>
    </xf>
    <xf numFmtId="188" fontId="48" fillId="0" borderId="0" xfId="47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5" fontId="37" fillId="49" borderId="20" xfId="47" applyNumberFormat="1" applyFont="1" applyFill="1" applyBorder="1" applyAlignment="1" applyProtection="1">
      <alignment horizontal="center" vertical="center" wrapText="1"/>
      <protection/>
    </xf>
    <xf numFmtId="188" fontId="37" fillId="49" borderId="19" xfId="47" applyNumberFormat="1" applyFont="1" applyFill="1" applyBorder="1" applyAlignment="1" applyProtection="1">
      <alignment horizontal="center" vertical="center" wrapText="1"/>
      <protection/>
    </xf>
    <xf numFmtId="188" fontId="37" fillId="49" borderId="29" xfId="47" applyNumberFormat="1" applyFont="1" applyFill="1" applyBorder="1" applyAlignment="1" applyProtection="1">
      <alignment horizontal="center" vertical="center" wrapText="1"/>
      <protection/>
    </xf>
    <xf numFmtId="188" fontId="45" fillId="48" borderId="21" xfId="47" applyNumberFormat="1" applyFont="1" applyFill="1" applyBorder="1" applyAlignment="1" applyProtection="1">
      <alignment horizontal="center" vertical="center"/>
      <protection locked="0"/>
    </xf>
    <xf numFmtId="185" fontId="45" fillId="42" borderId="21" xfId="47" applyNumberFormat="1" applyFont="1" applyFill="1" applyBorder="1" applyAlignment="1" applyProtection="1">
      <alignment horizontal="center" vertical="center"/>
      <protection/>
    </xf>
    <xf numFmtId="188" fontId="45" fillId="0" borderId="21" xfId="47" applyNumberFormat="1" applyFont="1" applyFill="1" applyBorder="1" applyAlignment="1" applyProtection="1">
      <alignment horizontal="center" vertical="center"/>
      <protection/>
    </xf>
    <xf numFmtId="188" fontId="45" fillId="42" borderId="21" xfId="47" applyNumberFormat="1" applyFont="1" applyFill="1" applyBorder="1" applyAlignment="1" applyProtection="1">
      <alignment horizontal="center" vertical="center"/>
      <protection/>
    </xf>
    <xf numFmtId="41" fontId="45" fillId="0" borderId="21" xfId="47" applyNumberFormat="1" applyFont="1" applyFill="1" applyBorder="1" applyAlignment="1" applyProtection="1">
      <alignment horizontal="center" vertical="center"/>
      <protection/>
    </xf>
    <xf numFmtId="188" fontId="45" fillId="42" borderId="24" xfId="47" applyNumberFormat="1" applyFont="1" applyFill="1" applyBorder="1" applyAlignment="1" applyProtection="1">
      <alignment horizontal="center" vertical="center"/>
      <protection/>
    </xf>
    <xf numFmtId="9" fontId="45" fillId="48" borderId="21" xfId="53" applyFont="1" applyFill="1" applyBorder="1" applyAlignment="1" applyProtection="1">
      <alignment horizontal="center" vertical="center" wrapText="1"/>
      <protection locked="0"/>
    </xf>
    <xf numFmtId="188" fontId="45" fillId="42" borderId="21" xfId="47" applyNumberFormat="1" applyFont="1" applyFill="1" applyBorder="1" applyAlignment="1" applyProtection="1">
      <alignment vertical="center"/>
      <protection/>
    </xf>
    <xf numFmtId="188" fontId="45" fillId="48" borderId="21" xfId="47" applyNumberFormat="1" applyFont="1" applyFill="1" applyBorder="1" applyAlignment="1" applyProtection="1">
      <alignment horizontal="center" vertical="center" wrapText="1"/>
      <protection locked="0"/>
    </xf>
    <xf numFmtId="41" fontId="45" fillId="0" borderId="21" xfId="47" applyNumberFormat="1" applyFont="1" applyFill="1" applyBorder="1" applyAlignment="1" applyProtection="1">
      <alignment horizontal="center" vertical="center"/>
      <protection locked="0"/>
    </xf>
    <xf numFmtId="49" fontId="45" fillId="0" borderId="21" xfId="47" applyNumberFormat="1" applyFont="1" applyFill="1" applyBorder="1" applyAlignment="1" applyProtection="1">
      <alignment horizontal="center" vertical="center"/>
      <protection locked="0"/>
    </xf>
    <xf numFmtId="0" fontId="50" fillId="13" borderId="10" xfId="0" applyFont="1" applyFill="1" applyBorder="1" applyAlignment="1" applyProtection="1">
      <alignment horizontal="right" vertical="center" wrapText="1"/>
      <protection locked="0"/>
    </xf>
    <xf numFmtId="43" fontId="50" fillId="13" borderId="10" xfId="46" applyFont="1" applyFill="1" applyBorder="1" applyAlignment="1" applyProtection="1">
      <alignment horizontal="right" vertical="center" wrapText="1"/>
      <protection/>
    </xf>
    <xf numFmtId="188" fontId="45" fillId="48" borderId="10" xfId="47" applyNumberFormat="1" applyFont="1" applyFill="1" applyBorder="1" applyAlignment="1" applyProtection="1">
      <alignment horizontal="center" vertical="center"/>
      <protection locked="0"/>
    </xf>
    <xf numFmtId="188" fontId="45" fillId="48" borderId="10" xfId="47" applyNumberFormat="1" applyFont="1" applyFill="1" applyBorder="1" applyAlignment="1" applyProtection="1">
      <alignment horizontal="center" vertical="center" wrapText="1"/>
      <protection locked="0"/>
    </xf>
    <xf numFmtId="41" fontId="45" fillId="0" borderId="10" xfId="47" applyNumberFormat="1" applyFont="1" applyFill="1" applyBorder="1" applyAlignment="1" applyProtection="1">
      <alignment horizontal="center" vertical="center"/>
      <protection locked="0"/>
    </xf>
    <xf numFmtId="49" fontId="45" fillId="0" borderId="10" xfId="47" applyNumberFormat="1" applyFont="1" applyFill="1" applyBorder="1" applyAlignment="1" applyProtection="1">
      <alignment horizontal="center" vertical="center"/>
      <protection locked="0"/>
    </xf>
    <xf numFmtId="188" fontId="48" fillId="0" borderId="0" xfId="47" applyNumberFormat="1" applyFont="1" applyFill="1" applyBorder="1" applyAlignment="1" applyProtection="1">
      <alignment vertical="center"/>
      <protection locked="0"/>
    </xf>
    <xf numFmtId="188" fontId="48" fillId="0" borderId="0" xfId="47" applyNumberFormat="1" applyFont="1" applyFill="1" applyAlignment="1" applyProtection="1">
      <alignment vertical="center"/>
      <protection locked="0"/>
    </xf>
    <xf numFmtId="44" fontId="50" fillId="13" borderId="10" xfId="0" applyNumberFormat="1" applyFont="1" applyFill="1" applyBorder="1" applyAlignment="1" applyProtection="1">
      <alignment horizontal="right" vertical="center" wrapText="1"/>
      <protection/>
    </xf>
    <xf numFmtId="188" fontId="44" fillId="48" borderId="52" xfId="47" applyNumberFormat="1" applyFont="1" applyFill="1" applyBorder="1" applyAlignment="1" applyProtection="1">
      <alignment horizontal="center" vertical="center" wrapText="1"/>
      <protection/>
    </xf>
    <xf numFmtId="188" fontId="174" fillId="48" borderId="52" xfId="47" applyNumberFormat="1" applyFont="1" applyFill="1" applyBorder="1" applyAlignment="1" applyProtection="1">
      <alignment horizontal="center" vertical="center" wrapText="1"/>
      <protection/>
    </xf>
    <xf numFmtId="188" fontId="44" fillId="0" borderId="52" xfId="47" applyNumberFormat="1" applyFont="1" applyFill="1" applyBorder="1" applyAlignment="1" applyProtection="1">
      <alignment horizontal="center" vertical="center" wrapText="1"/>
      <protection/>
    </xf>
    <xf numFmtId="0" fontId="175" fillId="0" borderId="0" xfId="0" applyFont="1" applyAlignment="1">
      <alignment/>
    </xf>
    <xf numFmtId="0" fontId="165" fillId="0" borderId="23" xfId="0" applyFont="1" applyBorder="1" applyAlignment="1" applyProtection="1">
      <alignment horizontal="center"/>
      <protection/>
    </xf>
    <xf numFmtId="0" fontId="165" fillId="0" borderId="0" xfId="0" applyFont="1" applyBorder="1" applyAlignment="1" applyProtection="1">
      <alignment horizontal="center"/>
      <protection/>
    </xf>
    <xf numFmtId="185" fontId="38" fillId="13" borderId="10" xfId="46" applyNumberFormat="1" applyFont="1" applyFill="1" applyBorder="1" applyAlignment="1" applyProtection="1">
      <alignment horizontal="right" vertical="center" wrapText="1"/>
      <protection/>
    </xf>
    <xf numFmtId="182" fontId="86" fillId="39" borderId="29" xfId="44" applyNumberFormat="1" applyFont="1" applyFill="1" applyBorder="1" applyAlignment="1">
      <alignment vertical="center" wrapText="1"/>
    </xf>
    <xf numFmtId="43" fontId="38" fillId="13" borderId="18" xfId="46" applyFont="1" applyFill="1" applyBorder="1" applyAlignment="1" applyProtection="1">
      <alignment horizontal="right" vertical="center" wrapText="1"/>
      <protection/>
    </xf>
    <xf numFmtId="43" fontId="38" fillId="13" borderId="20" xfId="46" applyFont="1" applyFill="1" applyBorder="1" applyAlignment="1" applyProtection="1">
      <alignment horizontal="right" vertical="center" wrapText="1"/>
      <protection/>
    </xf>
    <xf numFmtId="43" fontId="38" fillId="13" borderId="19" xfId="46" applyFont="1" applyFill="1" applyBorder="1" applyAlignment="1" applyProtection="1">
      <alignment horizontal="right" vertical="center" wrapText="1"/>
      <protection/>
    </xf>
    <xf numFmtId="0" fontId="55" fillId="13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63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59" fillId="16" borderId="38" xfId="0" applyFont="1" applyFill="1" applyBorder="1" applyAlignment="1">
      <alignment horizontal="center"/>
    </xf>
    <xf numFmtId="0" fontId="59" fillId="16" borderId="53" xfId="0" applyFont="1" applyFill="1" applyBorder="1" applyAlignment="1">
      <alignment horizontal="left"/>
    </xf>
    <xf numFmtId="0" fontId="59" fillId="16" borderId="54" xfId="0" applyFont="1" applyFill="1" applyBorder="1" applyAlignment="1">
      <alignment horizontal="center"/>
    </xf>
    <xf numFmtId="0" fontId="59" fillId="16" borderId="53" xfId="0" applyFont="1" applyFill="1" applyBorder="1" applyAlignment="1">
      <alignment horizontal="center"/>
    </xf>
    <xf numFmtId="0" fontId="59" fillId="16" borderId="38" xfId="0" applyFont="1" applyFill="1" applyBorder="1" applyAlignment="1">
      <alignment/>
    </xf>
    <xf numFmtId="0" fontId="59" fillId="16" borderId="54" xfId="0" applyFont="1" applyFill="1" applyBorder="1" applyAlignment="1">
      <alignment/>
    </xf>
    <xf numFmtId="0" fontId="59" fillId="16" borderId="53" xfId="0" applyFont="1" applyFill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187" fontId="0" fillId="0" borderId="47" xfId="0" applyNumberFormat="1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87" fontId="0" fillId="0" borderId="13" xfId="0" applyNumberFormat="1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0" fillId="50" borderId="31" xfId="0" applyFill="1" applyBorder="1" applyAlignment="1">
      <alignment horizontal="center"/>
    </xf>
    <xf numFmtId="187" fontId="0" fillId="50" borderId="13" xfId="0" applyNumberFormat="1" applyFont="1" applyFill="1" applyBorder="1" applyAlignment="1">
      <alignment horizontal="left"/>
    </xf>
    <xf numFmtId="0" fontId="0" fillId="50" borderId="31" xfId="0" applyFont="1" applyFill="1" applyBorder="1" applyAlignment="1">
      <alignment horizontal="center"/>
    </xf>
    <xf numFmtId="0" fontId="0" fillId="50" borderId="10" xfId="0" applyFont="1" applyFill="1" applyBorder="1" applyAlignment="1">
      <alignment horizontal="center"/>
    </xf>
    <xf numFmtId="0" fontId="0" fillId="50" borderId="32" xfId="0" applyFont="1" applyFill="1" applyBorder="1" applyAlignment="1">
      <alignment horizontal="center"/>
    </xf>
    <xf numFmtId="0" fontId="35" fillId="50" borderId="60" xfId="0" applyFont="1" applyFill="1" applyBorder="1" applyAlignment="1">
      <alignment horizontal="center"/>
    </xf>
    <xf numFmtId="0" fontId="0" fillId="50" borderId="43" xfId="0" applyFont="1" applyFill="1" applyBorder="1" applyAlignment="1">
      <alignment horizontal="center"/>
    </xf>
    <xf numFmtId="0" fontId="35" fillId="50" borderId="3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87" fontId="0" fillId="0" borderId="28" xfId="0" applyNumberFormat="1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58" fillId="0" borderId="65" xfId="0" applyFont="1" applyBorder="1" applyAlignment="1">
      <alignment/>
    </xf>
    <xf numFmtId="0" fontId="58" fillId="0" borderId="66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67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69" xfId="0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102" fillId="0" borderId="0" xfId="49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49" fontId="36" fillId="0" borderId="0" xfId="0" applyNumberFormat="1" applyFont="1" applyBorder="1" applyAlignment="1">
      <alignment/>
    </xf>
    <xf numFmtId="0" fontId="58" fillId="16" borderId="54" xfId="0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left"/>
    </xf>
    <xf numFmtId="0" fontId="35" fillId="0" borderId="39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190" fontId="0" fillId="0" borderId="10" xfId="0" applyNumberFormat="1" applyBorder="1" applyAlignment="1">
      <alignment horizontal="center"/>
    </xf>
    <xf numFmtId="190" fontId="0" fillId="42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0" fontId="0" fillId="0" borderId="21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2" fontId="35" fillId="42" borderId="10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2" fontId="35" fillId="0" borderId="10" xfId="46" applyNumberFormat="1" applyFont="1" applyBorder="1" applyAlignment="1">
      <alignment/>
    </xf>
    <xf numFmtId="2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10" fontId="5" fillId="0" borderId="0" xfId="53" applyNumberFormat="1" applyFont="1" applyAlignment="1">
      <alignment/>
    </xf>
    <xf numFmtId="49" fontId="35" fillId="0" borderId="0" xfId="0" applyNumberFormat="1" applyFont="1" applyFill="1" applyBorder="1" applyAlignment="1">
      <alignment/>
    </xf>
    <xf numFmtId="0" fontId="176" fillId="0" borderId="0" xfId="0" applyFont="1" applyAlignment="1">
      <alignment/>
    </xf>
    <xf numFmtId="0" fontId="35" fillId="0" borderId="66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52" fillId="51" borderId="64" xfId="0" applyNumberFormat="1" applyFont="1" applyFill="1" applyBorder="1" applyAlignment="1" applyProtection="1">
      <alignment wrapText="1"/>
      <protection locked="0"/>
    </xf>
    <xf numFmtId="0" fontId="152" fillId="51" borderId="65" xfId="0" applyNumberFormat="1" applyFont="1" applyFill="1" applyBorder="1" applyAlignment="1" applyProtection="1">
      <alignment wrapText="1"/>
      <protection locked="0"/>
    </xf>
    <xf numFmtId="0" fontId="152" fillId="51" borderId="66" xfId="0" applyNumberFormat="1" applyFont="1" applyFill="1" applyBorder="1" applyAlignment="1" applyProtection="1">
      <alignment wrapText="1"/>
      <protection locked="0"/>
    </xf>
    <xf numFmtId="0" fontId="177" fillId="51" borderId="67" xfId="0" applyNumberFormat="1" applyFont="1" applyFill="1" applyBorder="1" applyAlignment="1" applyProtection="1">
      <alignment horizontal="left" vertical="top" wrapText="1"/>
      <protection/>
    </xf>
    <xf numFmtId="0" fontId="177" fillId="51" borderId="0" xfId="0" applyNumberFormat="1" applyFont="1" applyFill="1" applyBorder="1" applyAlignment="1" applyProtection="1">
      <alignment horizontal="left" vertical="top" wrapText="1"/>
      <protection locked="0"/>
    </xf>
    <xf numFmtId="0" fontId="177" fillId="51" borderId="61" xfId="0" applyNumberFormat="1" applyFont="1" applyFill="1" applyBorder="1" applyAlignment="1" applyProtection="1">
      <alignment horizontal="left" vertical="top" wrapText="1"/>
      <protection locked="0"/>
    </xf>
    <xf numFmtId="0" fontId="152" fillId="51" borderId="67" xfId="0" applyNumberFormat="1" applyFont="1" applyFill="1" applyBorder="1" applyAlignment="1" applyProtection="1">
      <alignment wrapText="1"/>
      <protection locked="0"/>
    </xf>
    <xf numFmtId="0" fontId="152" fillId="51" borderId="0" xfId="0" applyNumberFormat="1" applyFont="1" applyFill="1" applyBorder="1" applyAlignment="1" applyProtection="1">
      <alignment wrapText="1"/>
      <protection locked="0"/>
    </xf>
    <xf numFmtId="0" fontId="152" fillId="51" borderId="61" xfId="0" applyNumberFormat="1" applyFont="1" applyFill="1" applyBorder="1" applyAlignment="1" applyProtection="1">
      <alignment wrapText="1"/>
      <protection locked="0"/>
    </xf>
    <xf numFmtId="0" fontId="152" fillId="42" borderId="64" xfId="0" applyNumberFormat="1" applyFont="1" applyFill="1" applyBorder="1" applyAlignment="1" applyProtection="1">
      <alignment wrapText="1"/>
      <protection locked="0"/>
    </xf>
    <xf numFmtId="0" fontId="178" fillId="42" borderId="0" xfId="0" applyNumberFormat="1" applyFont="1" applyFill="1" applyBorder="1" applyAlignment="1" applyProtection="1">
      <alignment horizontal="center" vertical="center" wrapText="1"/>
      <protection/>
    </xf>
    <xf numFmtId="0" fontId="178" fillId="42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  <xf numFmtId="0" fontId="5" fillId="0" borderId="3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5" fillId="43" borderId="31" xfId="0" applyFont="1" applyFill="1" applyBorder="1" applyAlignment="1">
      <alignment/>
    </xf>
    <xf numFmtId="4" fontId="0" fillId="43" borderId="10" xfId="0" applyNumberForma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31" xfId="36" applyFont="1" applyFill="1" applyBorder="1" applyAlignment="1" applyProtection="1">
      <alignment/>
      <protection/>
    </xf>
    <xf numFmtId="0" fontId="5" fillId="43" borderId="10" xfId="36" applyFont="1" applyFill="1" applyBorder="1" applyAlignment="1" applyProtection="1">
      <alignment/>
      <protection/>
    </xf>
    <xf numFmtId="0" fontId="0" fillId="43" borderId="31" xfId="0" applyFill="1" applyBorder="1" applyAlignment="1">
      <alignment/>
    </xf>
    <xf numFmtId="0" fontId="0" fillId="0" borderId="31" xfId="0" applyBorder="1" applyAlignment="1">
      <alignment/>
    </xf>
    <xf numFmtId="0" fontId="35" fillId="0" borderId="67" xfId="0" applyFont="1" applyBorder="1" applyAlignment="1">
      <alignment/>
    </xf>
    <xf numFmtId="0" fontId="35" fillId="0" borderId="0" xfId="0" applyFont="1" applyBorder="1" applyAlignment="1">
      <alignment/>
    </xf>
    <xf numFmtId="0" fontId="152" fillId="51" borderId="71" xfId="0" applyNumberFormat="1" applyFont="1" applyFill="1" applyBorder="1" applyAlignment="1" applyProtection="1">
      <alignment wrapText="1"/>
      <protection locked="0"/>
    </xf>
    <xf numFmtId="0" fontId="152" fillId="51" borderId="72" xfId="0" applyNumberFormat="1" applyFont="1" applyFill="1" applyBorder="1" applyAlignment="1" applyProtection="1">
      <alignment wrapText="1"/>
      <protection locked="0"/>
    </xf>
    <xf numFmtId="0" fontId="152" fillId="51" borderId="73" xfId="0" applyNumberFormat="1" applyFont="1" applyFill="1" applyBorder="1" applyAlignment="1" applyProtection="1">
      <alignment wrapText="1"/>
      <protection locked="0"/>
    </xf>
    <xf numFmtId="0" fontId="152" fillId="51" borderId="74" xfId="0" applyNumberFormat="1" applyFont="1" applyFill="1" applyBorder="1" applyAlignment="1" applyProtection="1">
      <alignment wrapText="1"/>
      <protection locked="0"/>
    </xf>
    <xf numFmtId="0" fontId="152" fillId="51" borderId="75" xfId="0" applyNumberFormat="1" applyFont="1" applyFill="1" applyBorder="1" applyAlignment="1" applyProtection="1">
      <alignment wrapText="1"/>
      <protection locked="0"/>
    </xf>
    <xf numFmtId="0" fontId="152" fillId="51" borderId="76" xfId="0" applyNumberFormat="1" applyFont="1" applyFill="1" applyBorder="1" applyAlignment="1" applyProtection="1">
      <alignment wrapText="1"/>
      <protection locked="0"/>
    </xf>
    <xf numFmtId="0" fontId="177" fillId="51" borderId="0" xfId="0" applyNumberFormat="1" applyFont="1" applyFill="1" applyBorder="1" applyAlignment="1" applyProtection="1">
      <alignment horizontal="left" wrapText="1"/>
      <protection/>
    </xf>
    <xf numFmtId="0" fontId="152" fillId="51" borderId="68" xfId="0" applyNumberFormat="1" applyFont="1" applyFill="1" applyBorder="1" applyAlignment="1" applyProtection="1">
      <alignment wrapText="1"/>
      <protection locked="0"/>
    </xf>
    <xf numFmtId="0" fontId="152" fillId="51" borderId="39" xfId="0" applyNumberFormat="1" applyFont="1" applyFill="1" applyBorder="1" applyAlignment="1" applyProtection="1">
      <alignment wrapText="1"/>
      <protection locked="0"/>
    </xf>
    <xf numFmtId="0" fontId="152" fillId="51" borderId="69" xfId="0" applyNumberFormat="1" applyFont="1" applyFill="1" applyBorder="1" applyAlignment="1" applyProtection="1">
      <alignment wrapText="1"/>
      <protection locked="0"/>
    </xf>
    <xf numFmtId="0" fontId="102" fillId="44" borderId="23" xfId="49" applyFont="1" applyFill="1" applyBorder="1" applyAlignment="1">
      <alignment vertical="center" wrapText="1"/>
      <protection/>
    </xf>
    <xf numFmtId="0" fontId="102" fillId="44" borderId="0" xfId="49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77" xfId="0" applyFill="1" applyBorder="1" applyAlignment="1">
      <alignment horizontal="left" wrapText="1"/>
    </xf>
    <xf numFmtId="0" fontId="0" fillId="20" borderId="78" xfId="0" applyFill="1" applyBorder="1" applyAlignment="1">
      <alignment horizontal="left" wrapText="1"/>
    </xf>
    <xf numFmtId="0" fontId="62" fillId="52" borderId="79" xfId="0" applyFont="1" applyFill="1" applyBorder="1" applyAlignment="1">
      <alignment horizontal="left" vertical="top" wrapText="1"/>
    </xf>
    <xf numFmtId="0" fontId="0" fillId="0" borderId="79" xfId="0" applyFill="1" applyBorder="1" applyAlignment="1">
      <alignment horizontal="left" wrapText="1"/>
    </xf>
    <xf numFmtId="0" fontId="63" fillId="52" borderId="79" xfId="0" applyFont="1" applyFill="1" applyBorder="1" applyAlignment="1">
      <alignment horizontal="right" vertical="center" wrapText="1" indent="2"/>
    </xf>
    <xf numFmtId="0" fontId="63" fillId="52" borderId="79" xfId="0" applyFont="1" applyFill="1" applyBorder="1" applyAlignment="1">
      <alignment horizontal="left" vertical="top" wrapText="1"/>
    </xf>
    <xf numFmtId="0" fontId="63" fillId="52" borderId="79" xfId="0" applyFont="1" applyFill="1" applyBorder="1" applyAlignment="1">
      <alignment horizontal="left" vertical="center" wrapText="1"/>
    </xf>
    <xf numFmtId="0" fontId="63" fillId="52" borderId="79" xfId="0" applyFont="1" applyFill="1" applyBorder="1" applyAlignment="1">
      <alignment horizontal="center" vertical="top" wrapText="1"/>
    </xf>
    <xf numFmtId="0" fontId="63" fillId="52" borderId="79" xfId="0" applyFont="1" applyFill="1" applyBorder="1" applyAlignment="1">
      <alignment horizontal="center" vertical="center" wrapText="1"/>
    </xf>
    <xf numFmtId="0" fontId="63" fillId="52" borderId="79" xfId="0" applyFont="1" applyFill="1" applyBorder="1" applyAlignment="1">
      <alignment horizontal="left" vertical="center" wrapText="1" indent="1"/>
    </xf>
    <xf numFmtId="0" fontId="63" fillId="52" borderId="79" xfId="0" applyFont="1" applyFill="1" applyBorder="1" applyAlignment="1">
      <alignment horizontal="right" vertical="center" wrapText="1"/>
    </xf>
    <xf numFmtId="0" fontId="63" fillId="52" borderId="79" xfId="0" applyFont="1" applyFill="1" applyBorder="1" applyAlignment="1">
      <alignment horizontal="left" vertical="center" wrapText="1" indent="2"/>
    </xf>
    <xf numFmtId="0" fontId="0" fillId="52" borderId="79" xfId="0" applyFill="1" applyBorder="1" applyAlignment="1">
      <alignment horizontal="center" vertical="top" wrapText="1"/>
    </xf>
    <xf numFmtId="0" fontId="62" fillId="52" borderId="7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63" fillId="0" borderId="79" xfId="0" applyFont="1" applyFill="1" applyBorder="1" applyAlignment="1">
      <alignment horizontal="center" vertical="top" wrapText="1"/>
    </xf>
    <xf numFmtId="1" fontId="179" fillId="0" borderId="79" xfId="0" applyNumberFormat="1" applyFont="1" applyFill="1" applyBorder="1" applyAlignment="1">
      <alignment horizontal="right" vertical="top" shrinkToFit="1"/>
    </xf>
    <xf numFmtId="2" fontId="179" fillId="0" borderId="79" xfId="0" applyNumberFormat="1" applyFont="1" applyFill="1" applyBorder="1" applyAlignment="1">
      <alignment horizontal="right" vertical="top" shrinkToFit="1"/>
    </xf>
    <xf numFmtId="2" fontId="179" fillId="43" borderId="79" xfId="0" applyNumberFormat="1" applyFont="1" applyFill="1" applyBorder="1" applyAlignment="1">
      <alignment horizontal="right" vertical="top" shrinkToFit="1"/>
    </xf>
    <xf numFmtId="4" fontId="179" fillId="0" borderId="79" xfId="0" applyNumberFormat="1" applyFont="1" applyFill="1" applyBorder="1" applyAlignment="1">
      <alignment horizontal="right" vertical="top" shrinkToFit="1"/>
    </xf>
    <xf numFmtId="2" fontId="179" fillId="0" borderId="79" xfId="0" applyNumberFormat="1" applyFont="1" applyFill="1" applyBorder="1" applyAlignment="1">
      <alignment horizontal="center" vertical="top" shrinkToFit="1"/>
    </xf>
    <xf numFmtId="2" fontId="179" fillId="0" borderId="79" xfId="0" applyNumberFormat="1" applyFont="1" applyFill="1" applyBorder="1" applyAlignment="1">
      <alignment horizontal="left" vertical="top" indent="1" shrinkToFit="1"/>
    </xf>
    <xf numFmtId="2" fontId="179" fillId="20" borderId="79" xfId="0" applyNumberFormat="1" applyFont="1" applyFill="1" applyBorder="1" applyAlignment="1">
      <alignment horizontal="left" vertical="top" indent="1" shrinkToFit="1"/>
    </xf>
    <xf numFmtId="2" fontId="179" fillId="20" borderId="79" xfId="0" applyNumberFormat="1" applyFont="1" applyFill="1" applyBorder="1" applyAlignment="1">
      <alignment horizontal="center" vertical="top" shrinkToFit="1"/>
    </xf>
    <xf numFmtId="4" fontId="179" fillId="20" borderId="79" xfId="0" applyNumberFormat="1" applyFont="1" applyFill="1" applyBorder="1" applyAlignment="1">
      <alignment horizontal="center" vertical="top" shrinkToFit="1"/>
    </xf>
    <xf numFmtId="9" fontId="179" fillId="0" borderId="79" xfId="0" applyNumberFormat="1" applyFont="1" applyFill="1" applyBorder="1" applyAlignment="1">
      <alignment horizontal="right" vertical="top" shrinkToFit="1"/>
    </xf>
    <xf numFmtId="4" fontId="179" fillId="0" borderId="79" xfId="0" applyNumberFormat="1" applyFont="1" applyFill="1" applyBorder="1" applyAlignment="1">
      <alignment horizontal="center" vertical="top" shrinkToFit="1"/>
    </xf>
    <xf numFmtId="2" fontId="179" fillId="0" borderId="79" xfId="0" applyNumberFormat="1" applyFont="1" applyFill="1" applyBorder="1" applyAlignment="1">
      <alignment horizontal="left" vertical="top" shrinkToFit="1"/>
    </xf>
    <xf numFmtId="2" fontId="179" fillId="20" borderId="79" xfId="0" applyNumberFormat="1" applyFont="1" applyFill="1" applyBorder="1" applyAlignment="1">
      <alignment horizontal="left" vertical="top" indent="2" shrinkToFit="1"/>
    </xf>
    <xf numFmtId="4" fontId="180" fillId="20" borderId="79" xfId="0" applyNumberFormat="1" applyFont="1" applyFill="1" applyBorder="1" applyAlignment="1">
      <alignment horizontal="right" vertical="top" shrinkToFit="1"/>
    </xf>
    <xf numFmtId="0" fontId="63" fillId="0" borderId="79" xfId="0" applyFont="1" applyFill="1" applyBorder="1" applyAlignment="1">
      <alignment horizontal="right" vertical="top" wrapText="1"/>
    </xf>
    <xf numFmtId="4" fontId="179" fillId="52" borderId="79" xfId="0" applyNumberFormat="1" applyFont="1" applyFill="1" applyBorder="1" applyAlignment="1">
      <alignment horizontal="center" vertical="top" shrinkToFit="1"/>
    </xf>
    <xf numFmtId="0" fontId="0" fillId="52" borderId="79" xfId="0" applyFill="1" applyBorder="1" applyAlignment="1">
      <alignment horizontal="left" wrapText="1"/>
    </xf>
    <xf numFmtId="4" fontId="179" fillId="52" borderId="79" xfId="0" applyNumberFormat="1" applyFont="1" applyFill="1" applyBorder="1" applyAlignment="1">
      <alignment horizontal="right" vertical="top" shrinkToFit="1"/>
    </xf>
    <xf numFmtId="2" fontId="179" fillId="52" borderId="79" xfId="0" applyNumberFormat="1" applyFont="1" applyFill="1" applyBorder="1" applyAlignment="1">
      <alignment horizontal="right" vertical="top" shrinkToFit="1"/>
    </xf>
    <xf numFmtId="2" fontId="179" fillId="52" borderId="79" xfId="0" applyNumberFormat="1" applyFont="1" applyFill="1" applyBorder="1" applyAlignment="1">
      <alignment horizontal="center" vertical="top" shrinkToFit="1"/>
    </xf>
    <xf numFmtId="2" fontId="179" fillId="52" borderId="79" xfId="0" applyNumberFormat="1" applyFont="1" applyFill="1" applyBorder="1" applyAlignment="1">
      <alignment horizontal="left" vertical="top" indent="1" shrinkToFit="1"/>
    </xf>
    <xf numFmtId="4" fontId="179" fillId="52" borderId="79" xfId="0" applyNumberFormat="1" applyFont="1" applyFill="1" applyBorder="1" applyAlignment="1">
      <alignment horizontal="left" vertical="top" indent="1" shrinkToFit="1"/>
    </xf>
    <xf numFmtId="2" fontId="179" fillId="52" borderId="79" xfId="0" applyNumberFormat="1" applyFont="1" applyFill="1" applyBorder="1" applyAlignment="1">
      <alignment horizontal="left" vertical="top" indent="2" shrinkToFit="1"/>
    </xf>
    <xf numFmtId="4" fontId="180" fillId="52" borderId="79" xfId="0" applyNumberFormat="1" applyFont="1" applyFill="1" applyBorder="1" applyAlignment="1">
      <alignment horizontal="right" vertical="top" shrinkToFit="1"/>
    </xf>
    <xf numFmtId="0" fontId="63" fillId="52" borderId="79" xfId="0" applyFont="1" applyFill="1" applyBorder="1" applyAlignment="1">
      <alignment horizontal="right" vertical="top" wrapText="1"/>
    </xf>
    <xf numFmtId="0" fontId="0" fillId="0" borderId="80" xfId="0" applyFill="1" applyBorder="1" applyAlignment="1">
      <alignment horizontal="left" wrapText="1"/>
    </xf>
    <xf numFmtId="0" fontId="62" fillId="52" borderId="79" xfId="0" applyFont="1" applyFill="1" applyBorder="1" applyAlignment="1">
      <alignment horizontal="right" vertical="top" wrapText="1"/>
    </xf>
    <xf numFmtId="2" fontId="180" fillId="20" borderId="79" xfId="0" applyNumberFormat="1" applyFont="1" applyFill="1" applyBorder="1" applyAlignment="1">
      <alignment horizontal="right" vertical="top" shrinkToFit="1"/>
    </xf>
    <xf numFmtId="191" fontId="181" fillId="0" borderId="79" xfId="0" applyNumberFormat="1" applyFont="1" applyFill="1" applyBorder="1" applyAlignment="1">
      <alignment horizontal="right" vertical="top" shrinkToFit="1"/>
    </xf>
    <xf numFmtId="191" fontId="181" fillId="52" borderId="79" xfId="0" applyNumberFormat="1" applyFont="1" applyFill="1" applyBorder="1" applyAlignment="1">
      <alignment horizontal="right" vertical="top" shrinkToFit="1"/>
    </xf>
    <xf numFmtId="2" fontId="180" fillId="52" borderId="79" xfId="0" applyNumberFormat="1" applyFont="1" applyFill="1" applyBorder="1" applyAlignment="1">
      <alignment horizontal="right" vertical="top" shrinkToFit="1"/>
    </xf>
    <xf numFmtId="0" fontId="168" fillId="0" borderId="22" xfId="0" applyFont="1" applyBorder="1" applyAlignment="1" applyProtection="1">
      <alignment/>
      <protection/>
    </xf>
    <xf numFmtId="0" fontId="168" fillId="0" borderId="40" xfId="0" applyFont="1" applyBorder="1" applyAlignment="1" applyProtection="1">
      <alignment/>
      <protection/>
    </xf>
    <xf numFmtId="0" fontId="152" fillId="0" borderId="40" xfId="0" applyFont="1" applyBorder="1" applyAlignment="1">
      <alignment/>
    </xf>
    <xf numFmtId="0" fontId="152" fillId="0" borderId="41" xfId="0" applyFont="1" applyBorder="1" applyAlignment="1">
      <alignment/>
    </xf>
    <xf numFmtId="0" fontId="168" fillId="0" borderId="23" xfId="0" applyFont="1" applyBorder="1" applyAlignment="1" applyProtection="1">
      <alignment/>
      <protection/>
    </xf>
    <xf numFmtId="0" fontId="168" fillId="0" borderId="0" xfId="0" applyFont="1" applyBorder="1" applyAlignment="1" applyProtection="1">
      <alignment/>
      <protection/>
    </xf>
    <xf numFmtId="0" fontId="152" fillId="0" borderId="0" xfId="0" applyFont="1" applyBorder="1" applyAlignment="1">
      <alignment/>
    </xf>
    <xf numFmtId="0" fontId="152" fillId="0" borderId="42" xfId="0" applyFont="1" applyBorder="1" applyAlignment="1">
      <alignment/>
    </xf>
    <xf numFmtId="0" fontId="154" fillId="0" borderId="0" xfId="0" applyFont="1" applyBorder="1" applyAlignment="1" applyProtection="1">
      <alignment horizontal="center" vertical="top" wrapText="1"/>
      <protection/>
    </xf>
    <xf numFmtId="0" fontId="154" fillId="0" borderId="0" xfId="0" applyFont="1" applyBorder="1" applyAlignment="1" applyProtection="1">
      <alignment horizontal="center" vertical="center" wrapText="1"/>
      <protection/>
    </xf>
    <xf numFmtId="0" fontId="168" fillId="0" borderId="0" xfId="0" applyFont="1" applyBorder="1" applyAlignment="1" applyProtection="1">
      <alignment horizontal="center" vertical="center"/>
      <protection/>
    </xf>
    <xf numFmtId="0" fontId="154" fillId="0" borderId="0" xfId="0" applyFont="1" applyBorder="1" applyAlignment="1" applyProtection="1">
      <alignment vertical="center" wrapText="1"/>
      <protection/>
    </xf>
    <xf numFmtId="0" fontId="182" fillId="0" borderId="23" xfId="0" applyFont="1" applyBorder="1" applyAlignment="1" applyProtection="1">
      <alignment horizontal="center" vertical="center"/>
      <protection/>
    </xf>
    <xf numFmtId="0" fontId="182" fillId="0" borderId="0" xfId="0" applyFont="1" applyBorder="1" applyAlignment="1" applyProtection="1">
      <alignment horizontal="center" vertical="center"/>
      <protection/>
    </xf>
    <xf numFmtId="0" fontId="152" fillId="0" borderId="0" xfId="0" applyFont="1" applyBorder="1" applyAlignment="1">
      <alignment horizontal="center"/>
    </xf>
    <xf numFmtId="0" fontId="152" fillId="0" borderId="42" xfId="0" applyFont="1" applyBorder="1" applyAlignment="1">
      <alignment horizontal="center"/>
    </xf>
    <xf numFmtId="0" fontId="154" fillId="0" borderId="24" xfId="0" applyFont="1" applyBorder="1" applyAlignment="1" applyProtection="1">
      <alignment horizontal="center"/>
      <protection/>
    </xf>
    <xf numFmtId="0" fontId="154" fillId="0" borderId="12" xfId="0" applyFont="1" applyBorder="1" applyAlignment="1" applyProtection="1">
      <alignment horizontal="center"/>
      <protection/>
    </xf>
    <xf numFmtId="0" fontId="152" fillId="0" borderId="12" xfId="0" applyFont="1" applyBorder="1" applyAlignment="1">
      <alignment/>
    </xf>
    <xf numFmtId="0" fontId="152" fillId="0" borderId="43" xfId="0" applyFont="1" applyBorder="1" applyAlignment="1">
      <alignment/>
    </xf>
    <xf numFmtId="0" fontId="118" fillId="44" borderId="23" xfId="49" applyFont="1" applyFill="1" applyBorder="1" applyAlignment="1">
      <alignment vertical="center" wrapText="1"/>
      <protection/>
    </xf>
    <xf numFmtId="0" fontId="118" fillId="44" borderId="0" xfId="49" applyFont="1" applyFill="1" applyBorder="1" applyAlignment="1">
      <alignment vertical="center" wrapText="1"/>
      <protection/>
    </xf>
    <xf numFmtId="0" fontId="163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183" fillId="0" borderId="0" xfId="0" applyFont="1" applyFill="1" applyBorder="1" applyAlignment="1">
      <alignment vertical="center" wrapText="1"/>
    </xf>
    <xf numFmtId="0" fontId="152" fillId="0" borderId="13" xfId="0" applyFont="1" applyBorder="1" applyAlignment="1">
      <alignment vertical="center" wrapText="1"/>
    </xf>
    <xf numFmtId="0" fontId="152" fillId="0" borderId="14" xfId="0" applyFont="1" applyBorder="1" applyAlignment="1">
      <alignment vertical="center" wrapText="1"/>
    </xf>
    <xf numFmtId="0" fontId="152" fillId="0" borderId="15" xfId="0" applyFont="1" applyBorder="1" applyAlignment="1">
      <alignment vertical="center" wrapText="1"/>
    </xf>
    <xf numFmtId="0" fontId="152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33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30" fillId="34" borderId="10" xfId="0" applyFont="1" applyFill="1" applyBorder="1" applyAlignment="1">
      <alignment horizontal="center"/>
    </xf>
    <xf numFmtId="0" fontId="184" fillId="33" borderId="81" xfId="0" applyFont="1" applyFill="1" applyBorder="1" applyAlignment="1">
      <alignment horizontal="center" vertical="center" wrapText="1"/>
    </xf>
    <xf numFmtId="0" fontId="184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85" fillId="34" borderId="10" xfId="0" applyFont="1" applyFill="1" applyBorder="1" applyAlignment="1">
      <alignment horizontal="center" wrapText="1"/>
    </xf>
    <xf numFmtId="0" fontId="157" fillId="0" borderId="10" xfId="0" applyFont="1" applyBorder="1" applyAlignment="1">
      <alignment horizontal="center"/>
    </xf>
    <xf numFmtId="0" fontId="144" fillId="2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33" fillId="34" borderId="10" xfId="0" applyFont="1" applyFill="1" applyBorder="1" applyAlignment="1">
      <alignment horizontal="center"/>
    </xf>
    <xf numFmtId="0" fontId="133" fillId="34" borderId="13" xfId="0" applyFont="1" applyFill="1" applyBorder="1" applyAlignment="1">
      <alignment horizontal="center"/>
    </xf>
    <xf numFmtId="0" fontId="133" fillId="34" borderId="14" xfId="0" applyFont="1" applyFill="1" applyBorder="1" applyAlignment="1">
      <alignment horizontal="center"/>
    </xf>
    <xf numFmtId="0" fontId="133" fillId="34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6" fillId="20" borderId="10" xfId="0" applyFont="1" applyFill="1" applyBorder="1" applyAlignment="1">
      <alignment horizontal="center" vertical="center" wrapText="1"/>
    </xf>
    <xf numFmtId="0" fontId="186" fillId="46" borderId="10" xfId="0" applyFont="1" applyFill="1" applyBorder="1" applyAlignment="1" applyProtection="1">
      <alignment horizontal="center" vertical="center" wrapText="1"/>
      <protection/>
    </xf>
    <xf numFmtId="0" fontId="150" fillId="0" borderId="13" xfId="0" applyFont="1" applyBorder="1" applyAlignment="1" applyProtection="1">
      <alignment horizontal="center" vertical="center" wrapText="1"/>
      <protection/>
    </xf>
    <xf numFmtId="0" fontId="150" fillId="0" borderId="14" xfId="0" applyFont="1" applyBorder="1" applyAlignment="1" applyProtection="1">
      <alignment horizontal="center" vertical="center" wrapText="1"/>
      <protection/>
    </xf>
    <xf numFmtId="0" fontId="150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right"/>
      <protection locked="0"/>
    </xf>
    <xf numFmtId="0" fontId="150" fillId="0" borderId="10" xfId="0" applyFont="1" applyBorder="1" applyAlignment="1" applyProtection="1">
      <alignment horizontal="center" vertical="center" wrapText="1"/>
      <protection/>
    </xf>
    <xf numFmtId="0" fontId="102" fillId="44" borderId="70" xfId="49" applyFont="1" applyFill="1" applyBorder="1" applyAlignment="1">
      <alignment horizontal="center" vertical="center" wrapText="1"/>
      <protection/>
    </xf>
    <xf numFmtId="0" fontId="158" fillId="0" borderId="0" xfId="0" applyFont="1" applyAlignment="1" applyProtection="1">
      <alignment horizontal="center"/>
      <protection/>
    </xf>
    <xf numFmtId="0" fontId="169" fillId="0" borderId="40" xfId="0" applyFont="1" applyBorder="1" applyAlignment="1" applyProtection="1">
      <alignment horizontal="right"/>
      <protection locked="0"/>
    </xf>
    <xf numFmtId="0" fontId="169" fillId="0" borderId="41" xfId="0" applyFont="1" applyBorder="1" applyAlignment="1" applyProtection="1">
      <alignment horizontal="right"/>
      <protection locked="0"/>
    </xf>
    <xf numFmtId="0" fontId="163" fillId="0" borderId="0" xfId="0" applyFont="1" applyBorder="1" applyAlignment="1" applyProtection="1">
      <alignment horizontal="center" vertical="center" wrapText="1"/>
      <protection/>
    </xf>
    <xf numFmtId="0" fontId="159" fillId="0" borderId="23" xfId="0" applyFont="1" applyBorder="1" applyAlignment="1" applyProtection="1">
      <alignment horizontal="center"/>
      <protection/>
    </xf>
    <xf numFmtId="0" fontId="159" fillId="0" borderId="0" xfId="0" applyFont="1" applyBorder="1" applyAlignment="1" applyProtection="1">
      <alignment horizontal="center"/>
      <protection/>
    </xf>
    <xf numFmtId="0" fontId="159" fillId="0" borderId="42" xfId="0" applyFont="1" applyBorder="1" applyAlignment="1" applyProtection="1">
      <alignment horizontal="center"/>
      <protection/>
    </xf>
    <xf numFmtId="0" fontId="187" fillId="0" borderId="23" xfId="0" applyFont="1" applyBorder="1" applyAlignment="1">
      <alignment horizontal="center"/>
    </xf>
    <xf numFmtId="0" fontId="187" fillId="0" borderId="0" xfId="0" applyFont="1" applyBorder="1" applyAlignment="1">
      <alignment horizontal="center"/>
    </xf>
    <xf numFmtId="0" fontId="187" fillId="0" borderId="42" xfId="0" applyFont="1" applyBorder="1" applyAlignment="1">
      <alignment horizontal="center"/>
    </xf>
    <xf numFmtId="0" fontId="150" fillId="0" borderId="10" xfId="0" applyFont="1" applyBorder="1" applyAlignment="1">
      <alignment horizontal="center" vertical="center"/>
    </xf>
    <xf numFmtId="0" fontId="186" fillId="46" borderId="13" xfId="0" applyFont="1" applyFill="1" applyBorder="1" applyAlignment="1" applyProtection="1">
      <alignment horizontal="center" vertical="center" wrapText="1"/>
      <protection/>
    </xf>
    <xf numFmtId="0" fontId="186" fillId="46" borderId="14" xfId="0" applyFont="1" applyFill="1" applyBorder="1" applyAlignment="1" applyProtection="1">
      <alignment horizontal="center" vertical="center" wrapText="1"/>
      <protection/>
    </xf>
    <xf numFmtId="0" fontId="186" fillId="46" borderId="15" xfId="0" applyFont="1" applyFill="1" applyBorder="1" applyAlignment="1" applyProtection="1">
      <alignment horizontal="center" vertical="center" wrapText="1"/>
      <protection/>
    </xf>
    <xf numFmtId="0" fontId="150" fillId="0" borderId="13" xfId="0" applyFont="1" applyBorder="1" applyAlignment="1" applyProtection="1">
      <alignment horizontal="center" vertical="center" wrapText="1"/>
      <protection locked="0"/>
    </xf>
    <xf numFmtId="0" fontId="150" fillId="0" borderId="14" xfId="0" applyFont="1" applyBorder="1" applyAlignment="1" applyProtection="1">
      <alignment horizontal="center" vertical="center" wrapText="1"/>
      <protection locked="0"/>
    </xf>
    <xf numFmtId="0" fontId="150" fillId="0" borderId="15" xfId="0" applyFont="1" applyBorder="1" applyAlignment="1" applyProtection="1">
      <alignment horizontal="center" vertical="center" wrapText="1"/>
      <protection locked="0"/>
    </xf>
    <xf numFmtId="0" fontId="28" fillId="53" borderId="13" xfId="0" applyFont="1" applyFill="1" applyBorder="1" applyAlignment="1" applyProtection="1">
      <alignment horizontal="left" vertical="center"/>
      <protection/>
    </xf>
    <xf numFmtId="0" fontId="28" fillId="53" borderId="14" xfId="0" applyFont="1" applyFill="1" applyBorder="1" applyAlignment="1" applyProtection="1">
      <alignment horizontal="left" vertical="center"/>
      <protection/>
    </xf>
    <xf numFmtId="0" fontId="28" fillId="53" borderId="15" xfId="0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32" fillId="42" borderId="10" xfId="0" applyFont="1" applyFill="1" applyBorder="1" applyAlignment="1" applyProtection="1">
      <alignment horizontal="center" vertical="center" wrapText="1"/>
      <protection/>
    </xf>
    <xf numFmtId="0" fontId="8" fillId="42" borderId="13" xfId="0" applyFont="1" applyFill="1" applyBorder="1" applyAlignment="1" applyProtection="1">
      <alignment horizontal="center" vertical="center" wrapText="1"/>
      <protection/>
    </xf>
    <xf numFmtId="0" fontId="8" fillId="42" borderId="14" xfId="0" applyFont="1" applyFill="1" applyBorder="1" applyAlignment="1" applyProtection="1">
      <alignment horizontal="center" vertical="center" wrapText="1"/>
      <protection/>
    </xf>
    <xf numFmtId="0" fontId="8" fillId="42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23" fillId="44" borderId="70" xfId="49" applyFont="1" applyFill="1" applyBorder="1" applyAlignment="1">
      <alignment horizontal="center" vertical="center" wrapText="1"/>
      <protection/>
    </xf>
    <xf numFmtId="0" fontId="32" fillId="42" borderId="13" xfId="0" applyFont="1" applyFill="1" applyBorder="1" applyAlignment="1" applyProtection="1">
      <alignment horizontal="center" vertical="center"/>
      <protection/>
    </xf>
    <xf numFmtId="0" fontId="32" fillId="42" borderId="14" xfId="0" applyFont="1" applyFill="1" applyBorder="1" applyAlignment="1" applyProtection="1">
      <alignment horizontal="center" vertical="center"/>
      <protection/>
    </xf>
    <xf numFmtId="0" fontId="32" fillId="42" borderId="15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121" fillId="44" borderId="70" xfId="49" applyFont="1" applyFill="1" applyBorder="1" applyAlignment="1">
      <alignment horizontal="center" vertical="center" wrapText="1"/>
      <protection/>
    </xf>
    <xf numFmtId="0" fontId="20" fillId="0" borderId="40" xfId="0" applyFont="1" applyBorder="1" applyAlignment="1" applyProtection="1">
      <alignment horizontal="right"/>
      <protection locked="0"/>
    </xf>
    <xf numFmtId="0" fontId="20" fillId="0" borderId="41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42" xfId="0" applyFont="1" applyBorder="1" applyAlignment="1" applyProtection="1">
      <alignment horizontal="center"/>
      <protection/>
    </xf>
    <xf numFmtId="0" fontId="122" fillId="0" borderId="23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42" xfId="0" applyFont="1" applyBorder="1" applyAlignment="1">
      <alignment horizontal="center"/>
    </xf>
    <xf numFmtId="0" fontId="36" fillId="0" borderId="13" xfId="36" applyFont="1" applyBorder="1" applyAlignment="1" applyProtection="1">
      <alignment horizontal="left" wrapText="1"/>
      <protection locked="0"/>
    </xf>
    <xf numFmtId="0" fontId="36" fillId="0" borderId="14" xfId="36" applyFont="1" applyBorder="1" applyAlignment="1" applyProtection="1">
      <alignment horizontal="left" wrapText="1"/>
      <protection locked="0"/>
    </xf>
    <xf numFmtId="0" fontId="36" fillId="0" borderId="15" xfId="36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71" fillId="0" borderId="10" xfId="0" applyFont="1" applyBorder="1" applyAlignment="1" applyProtection="1">
      <alignment horizontal="center" wrapText="1"/>
      <protection locked="0"/>
    </xf>
    <xf numFmtId="0" fontId="32" fillId="42" borderId="13" xfId="0" applyFont="1" applyFill="1" applyBorder="1" applyAlignment="1" applyProtection="1">
      <alignment horizontal="left" vertical="center"/>
      <protection/>
    </xf>
    <xf numFmtId="0" fontId="32" fillId="42" borderId="14" xfId="0" applyFont="1" applyFill="1" applyBorder="1" applyAlignment="1" applyProtection="1">
      <alignment horizontal="left" vertical="center"/>
      <protection/>
    </xf>
    <xf numFmtId="0" fontId="32" fillId="42" borderId="15" xfId="0" applyFont="1" applyFill="1" applyBorder="1" applyAlignment="1" applyProtection="1">
      <alignment horizontal="left" vertical="center"/>
      <protection/>
    </xf>
    <xf numFmtId="0" fontId="32" fillId="42" borderId="10" xfId="0" applyFont="1" applyFill="1" applyBorder="1" applyAlignment="1" applyProtection="1">
      <alignment horizontal="left" vertical="center"/>
      <protection/>
    </xf>
    <xf numFmtId="0" fontId="171" fillId="0" borderId="14" xfId="0" applyFont="1" applyBorder="1" applyAlignment="1" applyProtection="1">
      <alignment horizontal="center" wrapText="1"/>
      <protection locked="0"/>
    </xf>
    <xf numFmtId="0" fontId="171" fillId="0" borderId="15" xfId="0" applyFont="1" applyBorder="1" applyAlignment="1" applyProtection="1">
      <alignment horizontal="center" wrapText="1"/>
      <protection locked="0"/>
    </xf>
    <xf numFmtId="0" fontId="23" fillId="42" borderId="14" xfId="0" applyFont="1" applyFill="1" applyBorder="1" applyAlignment="1" applyProtection="1">
      <alignment horizontal="left" vertical="center"/>
      <protection/>
    </xf>
    <xf numFmtId="0" fontId="23" fillId="42" borderId="15" xfId="0" applyFont="1" applyFill="1" applyBorder="1" applyAlignment="1" applyProtection="1">
      <alignment horizontal="left" vertical="center"/>
      <protection/>
    </xf>
    <xf numFmtId="0" fontId="32" fillId="42" borderId="10" xfId="0" applyFont="1" applyFill="1" applyBorder="1" applyAlignment="1" applyProtection="1">
      <alignment horizontal="center" vertical="center"/>
      <protection/>
    </xf>
    <xf numFmtId="0" fontId="171" fillId="0" borderId="24" xfId="0" applyFont="1" applyBorder="1" applyAlignment="1" applyProtection="1">
      <alignment horizontal="center" wrapText="1"/>
      <protection locked="0"/>
    </xf>
    <xf numFmtId="0" fontId="171" fillId="0" borderId="43" xfId="0" applyFont="1" applyBorder="1" applyAlignment="1" applyProtection="1">
      <alignment horizontal="center" wrapText="1"/>
      <protection locked="0"/>
    </xf>
    <xf numFmtId="0" fontId="35" fillId="0" borderId="14" xfId="0" applyFont="1" applyFill="1" applyBorder="1" applyAlignment="1" applyProtection="1">
      <alignment horizontal="left"/>
      <protection/>
    </xf>
    <xf numFmtId="0" fontId="35" fillId="0" borderId="15" xfId="0" applyFont="1" applyFill="1" applyBorder="1" applyAlignment="1" applyProtection="1">
      <alignment horizontal="left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0" fontId="147" fillId="0" borderId="13" xfId="0" applyFont="1" applyFill="1" applyBorder="1" applyAlignment="1">
      <alignment horizontal="center" vertical="center" wrapText="1"/>
    </xf>
    <xf numFmtId="0" fontId="147" fillId="0" borderId="14" xfId="0" applyFont="1" applyFill="1" applyBorder="1" applyAlignment="1">
      <alignment horizontal="center" vertical="center" wrapText="1"/>
    </xf>
    <xf numFmtId="0" fontId="147" fillId="0" borderId="15" xfId="0" applyFont="1" applyFill="1" applyBorder="1" applyAlignment="1">
      <alignment horizontal="center" vertical="center" wrapText="1"/>
    </xf>
    <xf numFmtId="0" fontId="183" fillId="0" borderId="13" xfId="0" applyFont="1" applyBorder="1" applyAlignment="1">
      <alignment horizontal="center" vertical="center" wrapText="1"/>
    </xf>
    <xf numFmtId="0" fontId="183" fillId="0" borderId="14" xfId="0" applyFont="1" applyBorder="1" applyAlignment="1">
      <alignment horizontal="center" vertical="center" wrapText="1"/>
    </xf>
    <xf numFmtId="0" fontId="183" fillId="0" borderId="15" xfId="0" applyFont="1" applyBorder="1" applyAlignment="1">
      <alignment horizontal="center" vertical="center" wrapText="1"/>
    </xf>
    <xf numFmtId="0" fontId="102" fillId="44" borderId="13" xfId="49" applyFont="1" applyFill="1" applyBorder="1" applyAlignment="1">
      <alignment horizontal="center" vertical="center" wrapText="1"/>
      <protection/>
    </xf>
    <xf numFmtId="0" fontId="102" fillId="44" borderId="14" xfId="49" applyFont="1" applyFill="1" applyBorder="1" applyAlignment="1">
      <alignment horizontal="center" vertical="center" wrapText="1"/>
      <protection/>
    </xf>
    <xf numFmtId="0" fontId="133" fillId="41" borderId="82" xfId="49" applyFont="1" applyFill="1" applyBorder="1" applyAlignment="1">
      <alignment horizontal="left" vertical="center" wrapText="1"/>
      <protection/>
    </xf>
    <xf numFmtId="0" fontId="133" fillId="41" borderId="12" xfId="49" applyFont="1" applyFill="1" applyBorder="1" applyAlignment="1">
      <alignment horizontal="left" vertical="center" wrapText="1"/>
      <protection/>
    </xf>
    <xf numFmtId="0" fontId="133" fillId="41" borderId="43" xfId="49" applyFont="1" applyFill="1" applyBorder="1" applyAlignment="1">
      <alignment horizontal="left" vertical="center" wrapText="1"/>
      <protection/>
    </xf>
    <xf numFmtId="0" fontId="147" fillId="0" borderId="10" xfId="0" applyFont="1" applyFill="1" applyBorder="1" applyAlignment="1">
      <alignment horizontal="center" vertical="center" wrapText="1"/>
    </xf>
    <xf numFmtId="0" fontId="86" fillId="2" borderId="10" xfId="49" applyFont="1" applyFill="1" applyBorder="1" applyAlignment="1">
      <alignment horizontal="center" vertical="center" wrapText="1"/>
      <protection/>
    </xf>
    <xf numFmtId="0" fontId="188" fillId="54" borderId="18" xfId="0" applyFont="1" applyFill="1" applyBorder="1" applyAlignment="1">
      <alignment horizontal="center" vertical="center" wrapText="1"/>
    </xf>
    <xf numFmtId="0" fontId="188" fillId="54" borderId="21" xfId="0" applyFont="1" applyFill="1" applyBorder="1" applyAlignment="1">
      <alignment horizontal="center" vertical="center" wrapText="1"/>
    </xf>
    <xf numFmtId="4" fontId="9" fillId="2" borderId="13" xfId="50" applyNumberFormat="1" applyFont="1" applyFill="1" applyBorder="1" applyAlignment="1">
      <alignment horizontal="center" vertical="center" wrapText="1"/>
      <protection/>
    </xf>
    <xf numFmtId="4" fontId="9" fillId="2" borderId="14" xfId="50" applyNumberFormat="1" applyFont="1" applyFill="1" applyBorder="1" applyAlignment="1">
      <alignment horizontal="center" vertical="center" wrapText="1"/>
      <protection/>
    </xf>
    <xf numFmtId="4" fontId="9" fillId="2" borderId="15" xfId="50" applyNumberFormat="1" applyFont="1" applyFill="1" applyBorder="1" applyAlignment="1">
      <alignment horizontal="center" vertical="center" wrapText="1"/>
      <protection/>
    </xf>
    <xf numFmtId="0" fontId="188" fillId="54" borderId="10" xfId="0" applyFont="1" applyFill="1" applyBorder="1" applyAlignment="1">
      <alignment horizontal="center" vertical="center" wrapText="1"/>
    </xf>
    <xf numFmtId="0" fontId="183" fillId="0" borderId="10" xfId="0" applyFont="1" applyBorder="1" applyAlignment="1">
      <alignment horizontal="center" vertical="center" wrapText="1"/>
    </xf>
    <xf numFmtId="0" fontId="86" fillId="2" borderId="13" xfId="49" applyFont="1" applyFill="1" applyBorder="1" applyAlignment="1">
      <alignment horizontal="right" vertical="center" wrapText="1"/>
      <protection/>
    </xf>
    <xf numFmtId="0" fontId="86" fillId="2" borderId="14" xfId="49" applyFont="1" applyFill="1" applyBorder="1" applyAlignment="1">
      <alignment horizontal="right" vertical="center" wrapText="1"/>
      <protection/>
    </xf>
    <xf numFmtId="0" fontId="133" fillId="41" borderId="13" xfId="49" applyFont="1" applyFill="1" applyBorder="1" applyAlignment="1">
      <alignment horizontal="left" vertical="center" wrapText="1"/>
      <protection/>
    </xf>
    <xf numFmtId="0" fontId="133" fillId="41" borderId="14" xfId="49" applyFont="1" applyFill="1" applyBorder="1" applyAlignment="1">
      <alignment horizontal="left" vertical="center" wrapText="1"/>
      <protection/>
    </xf>
    <xf numFmtId="0" fontId="133" fillId="41" borderId="15" xfId="49" applyFont="1" applyFill="1" applyBorder="1" applyAlignment="1">
      <alignment horizontal="left" vertical="center" wrapText="1"/>
      <protection/>
    </xf>
    <xf numFmtId="0" fontId="86" fillId="0" borderId="13" xfId="49" applyFont="1" applyFill="1" applyBorder="1" applyAlignment="1">
      <alignment horizontal="center" vertical="center" wrapText="1"/>
      <protection/>
    </xf>
    <xf numFmtId="0" fontId="86" fillId="0" borderId="14" xfId="49" applyFont="1" applyFill="1" applyBorder="1" applyAlignment="1">
      <alignment horizontal="center" vertical="center" wrapText="1"/>
      <protection/>
    </xf>
    <xf numFmtId="0" fontId="86" fillId="2" borderId="13" xfId="49" applyFont="1" applyFill="1" applyBorder="1" applyAlignment="1">
      <alignment horizontal="center" vertical="center" wrapText="1"/>
      <protection/>
    </xf>
    <xf numFmtId="0" fontId="86" fillId="2" borderId="14" xfId="49" applyFont="1" applyFill="1" applyBorder="1" applyAlignment="1">
      <alignment horizontal="center" vertical="center" wrapText="1"/>
      <protection/>
    </xf>
    <xf numFmtId="0" fontId="86" fillId="2" borderId="15" xfId="49" applyFont="1" applyFill="1" applyBorder="1" applyAlignment="1">
      <alignment horizontal="center" vertical="center" wrapText="1"/>
      <protection/>
    </xf>
    <xf numFmtId="0" fontId="86" fillId="2" borderId="10" xfId="49" applyFont="1" applyFill="1" applyBorder="1" applyAlignment="1">
      <alignment horizontal="right" vertical="center" wrapText="1"/>
      <protection/>
    </xf>
    <xf numFmtId="179" fontId="189" fillId="19" borderId="14" xfId="0" applyNumberFormat="1" applyFont="1" applyFill="1" applyBorder="1" applyAlignment="1">
      <alignment horizontal="center" vertical="center" wrapText="1"/>
    </xf>
    <xf numFmtId="179" fontId="189" fillId="19" borderId="15" xfId="0" applyNumberFormat="1" applyFont="1" applyFill="1" applyBorder="1" applyAlignment="1">
      <alignment horizontal="center" vertical="center" wrapText="1"/>
    </xf>
    <xf numFmtId="0" fontId="102" fillId="44" borderId="68" xfId="49" applyFont="1" applyFill="1" applyBorder="1" applyAlignment="1">
      <alignment horizontal="center" vertical="center" wrapText="1"/>
      <protection/>
    </xf>
    <xf numFmtId="0" fontId="102" fillId="44" borderId="39" xfId="49" applyFont="1" applyFill="1" applyBorder="1" applyAlignment="1">
      <alignment horizontal="center" vertical="center" wrapText="1"/>
      <protection/>
    </xf>
    <xf numFmtId="0" fontId="125" fillId="55" borderId="13" xfId="49" applyFont="1" applyFill="1" applyBorder="1" applyAlignment="1">
      <alignment horizontal="left" vertical="center" wrapText="1"/>
      <protection/>
    </xf>
    <xf numFmtId="0" fontId="125" fillId="55" borderId="14" xfId="49" applyFont="1" applyFill="1" applyBorder="1" applyAlignment="1">
      <alignment horizontal="left" vertical="center" wrapText="1"/>
      <protection/>
    </xf>
    <xf numFmtId="0" fontId="125" fillId="55" borderId="15" xfId="49" applyFont="1" applyFill="1" applyBorder="1" applyAlignment="1">
      <alignment horizontal="left" vertical="center" wrapText="1"/>
      <protection/>
    </xf>
    <xf numFmtId="4" fontId="11" fillId="2" borderId="10" xfId="50" applyNumberFormat="1" applyFont="1" applyFill="1" applyBorder="1" applyAlignment="1" applyProtection="1">
      <alignment horizontal="center" vertical="center" wrapText="1"/>
      <protection locked="0"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5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0" fillId="56" borderId="83" xfId="49" applyFont="1" applyFill="1" applyBorder="1" applyAlignment="1">
      <alignment horizontal="center" vertical="center" wrapText="1"/>
      <protection/>
    </xf>
    <xf numFmtId="0" fontId="190" fillId="56" borderId="21" xfId="49" applyFont="1" applyFill="1" applyBorder="1" applyAlignment="1">
      <alignment horizontal="center" vertical="center" wrapText="1"/>
      <protection/>
    </xf>
    <xf numFmtId="0" fontId="56" fillId="56" borderId="18" xfId="49" applyFont="1" applyFill="1" applyBorder="1" applyAlignment="1">
      <alignment horizontal="center" vertical="center" wrapText="1"/>
      <protection/>
    </xf>
    <xf numFmtId="0" fontId="56" fillId="56" borderId="83" xfId="49" applyFont="1" applyFill="1" applyBorder="1" applyAlignment="1">
      <alignment horizontal="center" vertical="center" wrapText="1"/>
      <protection/>
    </xf>
    <xf numFmtId="0" fontId="56" fillId="56" borderId="21" xfId="49" applyFont="1" applyFill="1" applyBorder="1" applyAlignment="1">
      <alignment horizontal="center" vertical="center" wrapText="1"/>
      <protection/>
    </xf>
    <xf numFmtId="0" fontId="155" fillId="44" borderId="20" xfId="0" applyFont="1" applyFill="1" applyBorder="1" applyAlignment="1">
      <alignment horizontal="center" vertical="center" wrapText="1"/>
    </xf>
    <xf numFmtId="0" fontId="155" fillId="44" borderId="19" xfId="0" applyFont="1" applyFill="1" applyBorder="1" applyAlignment="1">
      <alignment horizontal="center" vertical="center" wrapText="1"/>
    </xf>
    <xf numFmtId="0" fontId="155" fillId="44" borderId="25" xfId="0" applyFont="1" applyFill="1" applyBorder="1" applyAlignment="1">
      <alignment horizontal="center" vertical="center" wrapText="1"/>
    </xf>
    <xf numFmtId="0" fontId="86" fillId="56" borderId="18" xfId="49" applyFont="1" applyFill="1" applyBorder="1" applyAlignment="1">
      <alignment horizontal="center" vertical="center" wrapText="1"/>
      <protection/>
    </xf>
    <xf numFmtId="0" fontId="86" fillId="56" borderId="83" xfId="49" applyFont="1" applyFill="1" applyBorder="1" applyAlignment="1">
      <alignment horizontal="center" vertical="center" wrapText="1"/>
      <protection/>
    </xf>
    <xf numFmtId="0" fontId="86" fillId="56" borderId="21" xfId="49" applyFont="1" applyFill="1" applyBorder="1" applyAlignment="1">
      <alignment horizontal="center" vertical="center" wrapText="1"/>
      <protection/>
    </xf>
    <xf numFmtId="0" fontId="86" fillId="39" borderId="18" xfId="49" applyFont="1" applyFill="1" applyBorder="1" applyAlignment="1">
      <alignment horizontal="center" vertical="center" wrapText="1"/>
      <protection/>
    </xf>
    <xf numFmtId="0" fontId="86" fillId="39" borderId="83" xfId="49" applyFont="1" applyFill="1" applyBorder="1" applyAlignment="1">
      <alignment horizontal="center" vertical="center" wrapText="1"/>
      <protection/>
    </xf>
    <xf numFmtId="0" fontId="86" fillId="39" borderId="21" xfId="49" applyFont="1" applyFill="1" applyBorder="1" applyAlignment="1">
      <alignment horizontal="center" vertical="center" wrapText="1"/>
      <protection/>
    </xf>
    <xf numFmtId="0" fontId="86" fillId="36" borderId="83" xfId="49" applyFont="1" applyFill="1" applyBorder="1" applyAlignment="1">
      <alignment horizontal="center" vertical="center" wrapText="1"/>
      <protection/>
    </xf>
    <xf numFmtId="0" fontId="86" fillId="36" borderId="21" xfId="49" applyFont="1" applyFill="1" applyBorder="1" applyAlignment="1">
      <alignment horizontal="center" vertical="center" wrapText="1"/>
      <protection/>
    </xf>
    <xf numFmtId="0" fontId="88" fillId="44" borderId="38" xfId="49" applyFont="1" applyFill="1" applyBorder="1" applyAlignment="1">
      <alignment horizontal="center" vertical="center" wrapText="1"/>
      <protection/>
    </xf>
    <xf numFmtId="0" fontId="88" fillId="44" borderId="54" xfId="49" applyFont="1" applyFill="1" applyBorder="1" applyAlignment="1">
      <alignment horizontal="center" vertical="center" wrapText="1"/>
      <protection/>
    </xf>
    <xf numFmtId="0" fontId="118" fillId="13" borderId="10" xfId="0" applyFont="1" applyFill="1" applyBorder="1" applyAlignment="1" applyProtection="1">
      <alignment horizontal="center" vertical="center" wrapText="1"/>
      <protection/>
    </xf>
    <xf numFmtId="0" fontId="118" fillId="13" borderId="22" xfId="0" applyFont="1" applyFill="1" applyBorder="1" applyAlignment="1" applyProtection="1">
      <alignment horizontal="center" vertical="center" wrapText="1"/>
      <protection/>
    </xf>
    <xf numFmtId="0" fontId="118" fillId="13" borderId="40" xfId="0" applyFont="1" applyFill="1" applyBorder="1" applyAlignment="1" applyProtection="1">
      <alignment horizontal="center" vertical="center" wrapText="1"/>
      <protection/>
    </xf>
    <xf numFmtId="0" fontId="118" fillId="13" borderId="41" xfId="0" applyFont="1" applyFill="1" applyBorder="1" applyAlignment="1" applyProtection="1">
      <alignment horizontal="center" vertical="center" wrapText="1"/>
      <protection/>
    </xf>
    <xf numFmtId="0" fontId="118" fillId="13" borderId="23" xfId="0" applyFont="1" applyFill="1" applyBorder="1" applyAlignment="1" applyProtection="1">
      <alignment horizontal="center" vertical="center" wrapText="1"/>
      <protection/>
    </xf>
    <xf numFmtId="0" fontId="118" fillId="13" borderId="0" xfId="0" applyFont="1" applyFill="1" applyBorder="1" applyAlignment="1" applyProtection="1">
      <alignment horizontal="center" vertical="center" wrapText="1"/>
      <protection/>
    </xf>
    <xf numFmtId="0" fontId="118" fillId="13" borderId="42" xfId="0" applyFont="1" applyFill="1" applyBorder="1" applyAlignment="1" applyProtection="1">
      <alignment horizontal="center" vertical="center" wrapText="1"/>
      <protection/>
    </xf>
    <xf numFmtId="0" fontId="118" fillId="13" borderId="24" xfId="0" applyFont="1" applyFill="1" applyBorder="1" applyAlignment="1" applyProtection="1">
      <alignment horizontal="center" vertical="center" wrapText="1"/>
      <protection/>
    </xf>
    <xf numFmtId="0" fontId="118" fillId="13" borderId="12" xfId="0" applyFont="1" applyFill="1" applyBorder="1" applyAlignment="1" applyProtection="1">
      <alignment horizontal="center" vertical="center" wrapText="1"/>
      <protection/>
    </xf>
    <xf numFmtId="0" fontId="118" fillId="13" borderId="43" xfId="0" applyFont="1" applyFill="1" applyBorder="1" applyAlignment="1" applyProtection="1">
      <alignment horizontal="center" vertical="center" wrapText="1"/>
      <protection/>
    </xf>
    <xf numFmtId="0" fontId="86" fillId="2" borderId="83" xfId="49" applyFont="1" applyFill="1" applyBorder="1" applyAlignment="1">
      <alignment horizontal="center" vertical="center" wrapText="1"/>
      <protection/>
    </xf>
    <xf numFmtId="0" fontId="86" fillId="2" borderId="21" xfId="49" applyFont="1" applyFill="1" applyBorder="1" applyAlignment="1">
      <alignment horizontal="center" vertical="center" wrapText="1"/>
      <protection/>
    </xf>
    <xf numFmtId="0" fontId="155" fillId="44" borderId="38" xfId="0" applyFont="1" applyFill="1" applyBorder="1" applyAlignment="1">
      <alignment horizontal="center" vertical="center" wrapText="1"/>
    </xf>
    <xf numFmtId="0" fontId="155" fillId="44" borderId="54" xfId="0" applyFont="1" applyFill="1" applyBorder="1" applyAlignment="1">
      <alignment horizontal="center" vertical="center" wrapText="1"/>
    </xf>
    <xf numFmtId="0" fontId="38" fillId="13" borderId="10" xfId="0" applyFont="1" applyFill="1" applyBorder="1" applyAlignment="1" applyProtection="1">
      <alignment horizontal="center" vertical="center" wrapText="1"/>
      <protection locked="0"/>
    </xf>
    <xf numFmtId="0" fontId="38" fillId="13" borderId="18" xfId="0" applyFont="1" applyFill="1" applyBorder="1" applyAlignment="1" applyProtection="1">
      <alignment horizontal="center" vertical="center" wrapText="1"/>
      <protection locked="0"/>
    </xf>
    <xf numFmtId="0" fontId="38" fillId="13" borderId="19" xfId="0" applyFont="1" applyFill="1" applyBorder="1" applyAlignment="1" applyProtection="1">
      <alignment horizontal="center" vertical="center" wrapText="1"/>
      <protection locked="0"/>
    </xf>
    <xf numFmtId="0" fontId="38" fillId="13" borderId="25" xfId="0" applyFont="1" applyFill="1" applyBorder="1" applyAlignment="1" applyProtection="1">
      <alignment horizontal="center" vertical="center" wrapText="1"/>
      <protection locked="0"/>
    </xf>
    <xf numFmtId="44" fontId="38" fillId="13" borderId="18" xfId="0" applyNumberFormat="1" applyFont="1" applyFill="1" applyBorder="1" applyAlignment="1" applyProtection="1">
      <alignment horizontal="center" vertical="center" wrapText="1"/>
      <protection locked="0"/>
    </xf>
    <xf numFmtId="44" fontId="38" fillId="13" borderId="21" xfId="0" applyNumberFormat="1" applyFont="1" applyFill="1" applyBorder="1" applyAlignment="1" applyProtection="1">
      <alignment horizontal="center" vertical="center" wrapText="1"/>
      <protection locked="0"/>
    </xf>
    <xf numFmtId="188" fontId="15" fillId="0" borderId="13" xfId="47" applyNumberFormat="1" applyFont="1" applyFill="1" applyBorder="1" applyAlignment="1" applyProtection="1">
      <alignment horizontal="left" vertical="center" wrapText="1"/>
      <protection/>
    </xf>
    <xf numFmtId="188" fontId="15" fillId="0" borderId="14" xfId="47" applyNumberFormat="1" applyFont="1" applyFill="1" applyBorder="1" applyAlignment="1" applyProtection="1">
      <alignment horizontal="left" vertical="center" wrapText="1"/>
      <protection/>
    </xf>
    <xf numFmtId="188" fontId="15" fillId="0" borderId="15" xfId="47" applyNumberFormat="1" applyFont="1" applyFill="1" applyBorder="1" applyAlignment="1" applyProtection="1">
      <alignment horizontal="left" vertical="center" wrapText="1"/>
      <protection/>
    </xf>
    <xf numFmtId="44" fontId="38" fillId="13" borderId="10" xfId="0" applyNumberFormat="1" applyFont="1" applyFill="1" applyBorder="1" applyAlignment="1" applyProtection="1">
      <alignment horizontal="center" vertical="center" wrapText="1"/>
      <protection/>
    </xf>
    <xf numFmtId="10" fontId="53" fillId="13" borderId="10" xfId="53" applyNumberFormat="1" applyFont="1" applyFill="1" applyBorder="1" applyAlignment="1" applyProtection="1">
      <alignment horizontal="center" vertical="center"/>
      <protection/>
    </xf>
    <xf numFmtId="188" fontId="15" fillId="48" borderId="10" xfId="47" applyNumberFormat="1" applyFont="1" applyFill="1" applyBorder="1" applyAlignment="1" applyProtection="1">
      <alignment horizontal="center" vertical="center" wrapText="1"/>
      <protection/>
    </xf>
    <xf numFmtId="0" fontId="0" fillId="44" borderId="38" xfId="0" applyFill="1" applyBorder="1" applyAlignment="1">
      <alignment horizontal="center" vertical="center" wrapText="1"/>
    </xf>
    <xf numFmtId="0" fontId="0" fillId="44" borderId="54" xfId="0" applyFill="1" applyBorder="1" applyAlignment="1">
      <alignment horizontal="center" vertical="center" wrapText="1"/>
    </xf>
    <xf numFmtId="0" fontId="0" fillId="44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6" fillId="39" borderId="44" xfId="49" applyFont="1" applyFill="1" applyBorder="1" applyAlignment="1">
      <alignment horizontal="center" vertical="center" wrapText="1"/>
      <protection/>
    </xf>
    <xf numFmtId="0" fontId="56" fillId="39" borderId="27" xfId="49" applyFont="1" applyFill="1" applyBorder="1" applyAlignment="1">
      <alignment horizontal="center" vertical="center" wrapText="1"/>
      <protection/>
    </xf>
    <xf numFmtId="0" fontId="56" fillId="39" borderId="45" xfId="49" applyFont="1" applyFill="1" applyBorder="1" applyAlignment="1">
      <alignment horizontal="center" vertical="center" wrapText="1"/>
      <protection/>
    </xf>
    <xf numFmtId="0" fontId="56" fillId="39" borderId="30" xfId="49" applyFont="1" applyFill="1" applyBorder="1" applyAlignment="1">
      <alignment horizontal="center" vertical="center" wrapText="1"/>
      <protection/>
    </xf>
    <xf numFmtId="0" fontId="56" fillId="39" borderId="46" xfId="49" applyFont="1" applyFill="1" applyBorder="1" applyAlignment="1">
      <alignment horizontal="center" vertical="center" wrapText="1"/>
      <protection/>
    </xf>
    <xf numFmtId="0" fontId="56" fillId="39" borderId="47" xfId="49" applyFont="1" applyFill="1" applyBorder="1" applyAlignment="1">
      <alignment horizontal="center" vertical="center" wrapText="1"/>
      <protection/>
    </xf>
    <xf numFmtId="0" fontId="121" fillId="44" borderId="10" xfId="49" applyFont="1" applyFill="1" applyBorder="1" applyAlignment="1">
      <alignment horizontal="center" vertical="center" wrapText="1"/>
      <protection/>
    </xf>
    <xf numFmtId="0" fontId="102" fillId="44" borderId="10" xfId="49" applyFont="1" applyFill="1" applyBorder="1" applyAlignment="1">
      <alignment horizontal="left" vertical="center" wrapText="1"/>
      <protection/>
    </xf>
    <xf numFmtId="3" fontId="52" fillId="48" borderId="0" xfId="0" applyNumberFormat="1" applyFont="1" applyFill="1" applyBorder="1" applyAlignment="1" applyProtection="1">
      <alignment horizontal="center" vertical="center" wrapText="1"/>
      <protection/>
    </xf>
    <xf numFmtId="0" fontId="43" fillId="13" borderId="10" xfId="0" applyFont="1" applyFill="1" applyBorder="1" applyAlignment="1" applyProtection="1">
      <alignment horizontal="center" vertical="center" wrapText="1"/>
      <protection locked="0"/>
    </xf>
    <xf numFmtId="0" fontId="53" fillId="13" borderId="22" xfId="0" applyFont="1" applyFill="1" applyBorder="1" applyAlignment="1" applyProtection="1">
      <alignment horizontal="center" vertical="center" wrapText="1"/>
      <protection/>
    </xf>
    <xf numFmtId="0" fontId="53" fillId="13" borderId="40" xfId="0" applyFont="1" applyFill="1" applyBorder="1" applyAlignment="1" applyProtection="1">
      <alignment horizontal="center" vertical="center" wrapText="1"/>
      <protection/>
    </xf>
    <xf numFmtId="0" fontId="53" fillId="13" borderId="41" xfId="0" applyFont="1" applyFill="1" applyBorder="1" applyAlignment="1" applyProtection="1">
      <alignment horizontal="center" vertical="center" wrapText="1"/>
      <protection/>
    </xf>
    <xf numFmtId="0" fontId="53" fillId="13" borderId="24" xfId="0" applyFont="1" applyFill="1" applyBorder="1" applyAlignment="1" applyProtection="1">
      <alignment horizontal="center" vertical="center" wrapText="1"/>
      <protection/>
    </xf>
    <xf numFmtId="0" fontId="53" fillId="13" borderId="12" xfId="0" applyFont="1" applyFill="1" applyBorder="1" applyAlignment="1" applyProtection="1">
      <alignment horizontal="center" vertical="center" wrapText="1"/>
      <protection/>
    </xf>
    <xf numFmtId="0" fontId="53" fillId="13" borderId="43" xfId="0" applyFont="1" applyFill="1" applyBorder="1" applyAlignment="1" applyProtection="1">
      <alignment horizontal="center" vertical="center" wrapText="1"/>
      <protection/>
    </xf>
    <xf numFmtId="188" fontId="45" fillId="48" borderId="84" xfId="47" applyNumberFormat="1" applyFont="1" applyFill="1" applyBorder="1" applyAlignment="1" applyProtection="1">
      <alignment horizontal="center" vertical="center" wrapText="1"/>
      <protection/>
    </xf>
    <xf numFmtId="188" fontId="45" fillId="48" borderId="50" xfId="47" applyNumberFormat="1" applyFont="1" applyFill="1" applyBorder="1" applyAlignment="1" applyProtection="1">
      <alignment horizontal="center" vertical="center" wrapText="1"/>
      <protection/>
    </xf>
    <xf numFmtId="0" fontId="53" fillId="13" borderId="18" xfId="0" applyFont="1" applyFill="1" applyBorder="1" applyAlignment="1" applyProtection="1">
      <alignment horizontal="center" vertical="center" wrapText="1"/>
      <protection/>
    </xf>
    <xf numFmtId="0" fontId="53" fillId="13" borderId="21" xfId="0" applyFont="1" applyFill="1" applyBorder="1" applyAlignment="1" applyProtection="1">
      <alignment horizontal="center" vertical="center" wrapText="1"/>
      <protection/>
    </xf>
    <xf numFmtId="188" fontId="45" fillId="48" borderId="85" xfId="47" applyNumberFormat="1" applyFont="1" applyFill="1" applyBorder="1" applyAlignment="1" applyProtection="1">
      <alignment horizontal="center" vertical="center" wrapText="1"/>
      <protection/>
    </xf>
    <xf numFmtId="188" fontId="45" fillId="48" borderId="86" xfId="47" applyNumberFormat="1" applyFont="1" applyFill="1" applyBorder="1" applyAlignment="1" applyProtection="1">
      <alignment horizontal="center" vertical="center" wrapText="1"/>
      <protection/>
    </xf>
    <xf numFmtId="188" fontId="45" fillId="48" borderId="87" xfId="47" applyNumberFormat="1" applyFont="1" applyFill="1" applyBorder="1" applyAlignment="1" applyProtection="1">
      <alignment horizontal="center" vertical="center" wrapText="1"/>
      <protection/>
    </xf>
    <xf numFmtId="188" fontId="45" fillId="0" borderId="84" xfId="47" applyNumberFormat="1" applyFont="1" applyFill="1" applyBorder="1" applyAlignment="1" applyProtection="1">
      <alignment horizontal="center" vertical="center" wrapText="1"/>
      <protection/>
    </xf>
    <xf numFmtId="188" fontId="45" fillId="0" borderId="50" xfId="47" applyNumberFormat="1" applyFont="1" applyFill="1" applyBorder="1" applyAlignment="1" applyProtection="1">
      <alignment horizontal="center" vertical="center" wrapText="1"/>
      <protection/>
    </xf>
    <xf numFmtId="188" fontId="45" fillId="48" borderId="88" xfId="47" applyNumberFormat="1" applyFont="1" applyFill="1" applyBorder="1" applyAlignment="1" applyProtection="1">
      <alignment horizontal="center" vertical="center" wrapText="1"/>
      <protection/>
    </xf>
    <xf numFmtId="188" fontId="45" fillId="48" borderId="89" xfId="47" applyNumberFormat="1" applyFont="1" applyFill="1" applyBorder="1" applyAlignment="1" applyProtection="1">
      <alignment horizontal="center" vertical="center" wrapText="1"/>
      <protection/>
    </xf>
    <xf numFmtId="0" fontId="125" fillId="57" borderId="38" xfId="0" applyFont="1" applyFill="1" applyBorder="1" applyAlignment="1" applyProtection="1">
      <alignment horizontal="center" vertical="center"/>
      <protection/>
    </xf>
    <xf numFmtId="0" fontId="125" fillId="57" borderId="54" xfId="0" applyFont="1" applyFill="1" applyBorder="1" applyAlignment="1" applyProtection="1">
      <alignment horizontal="center" vertical="center"/>
      <protection/>
    </xf>
    <xf numFmtId="0" fontId="125" fillId="57" borderId="53" xfId="0" applyFont="1" applyFill="1" applyBorder="1" applyAlignment="1" applyProtection="1">
      <alignment horizontal="center" vertical="center"/>
      <protection/>
    </xf>
    <xf numFmtId="0" fontId="125" fillId="44" borderId="38" xfId="0" applyFont="1" applyFill="1" applyBorder="1" applyAlignment="1" applyProtection="1">
      <alignment horizontal="center" vertical="center"/>
      <protection/>
    </xf>
    <xf numFmtId="0" fontId="125" fillId="44" borderId="54" xfId="0" applyFont="1" applyFill="1" applyBorder="1" applyAlignment="1" applyProtection="1">
      <alignment horizontal="center" vertical="center"/>
      <protection/>
    </xf>
    <xf numFmtId="0" fontId="125" fillId="44" borderId="53" xfId="0" applyFont="1" applyFill="1" applyBorder="1" applyAlignment="1" applyProtection="1">
      <alignment horizontal="center" vertical="center"/>
      <protection/>
    </xf>
    <xf numFmtId="0" fontId="54" fillId="13" borderId="15" xfId="0" applyFont="1" applyFill="1" applyBorder="1" applyAlignment="1" applyProtection="1">
      <alignment horizontal="center" vertical="center" wrapText="1"/>
      <protection/>
    </xf>
    <xf numFmtId="0" fontId="54" fillId="13" borderId="10" xfId="0" applyFont="1" applyFill="1" applyBorder="1" applyAlignment="1" applyProtection="1">
      <alignment horizontal="center" vertical="center" wrapText="1"/>
      <protection/>
    </xf>
    <xf numFmtId="0" fontId="50" fillId="13" borderId="10" xfId="0" applyFont="1" applyFill="1" applyBorder="1" applyAlignment="1" applyProtection="1">
      <alignment horizontal="center" vertical="center" wrapText="1"/>
      <protection locked="0"/>
    </xf>
    <xf numFmtId="0" fontId="102" fillId="44" borderId="13" xfId="49" applyFont="1" applyFill="1" applyBorder="1" applyAlignment="1">
      <alignment horizontal="left" vertical="center" wrapText="1"/>
      <protection/>
    </xf>
    <xf numFmtId="0" fontId="102" fillId="44" borderId="14" xfId="49" applyFont="1" applyFill="1" applyBorder="1" applyAlignment="1">
      <alignment horizontal="left" vertical="center" wrapText="1"/>
      <protection/>
    </xf>
    <xf numFmtId="0" fontId="102" fillId="44" borderId="15" xfId="49" applyFont="1" applyFill="1" applyBorder="1" applyAlignment="1">
      <alignment horizontal="left" vertical="center" wrapText="1"/>
      <protection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188" fontId="44" fillId="48" borderId="52" xfId="47" applyNumberFormat="1" applyFont="1" applyFill="1" applyBorder="1" applyAlignment="1" applyProtection="1">
      <alignment horizontal="center" vertical="center" wrapText="1"/>
      <protection/>
    </xf>
    <xf numFmtId="188" fontId="44" fillId="48" borderId="90" xfId="47" applyNumberFormat="1" applyFont="1" applyFill="1" applyBorder="1" applyAlignment="1" applyProtection="1">
      <alignment horizontal="center" vertical="center" wrapText="1"/>
      <protection/>
    </xf>
    <xf numFmtId="188" fontId="44" fillId="48" borderId="91" xfId="47" applyNumberFormat="1" applyFont="1" applyFill="1" applyBorder="1" applyAlignment="1" applyProtection="1">
      <alignment horizontal="center" vertical="center" wrapText="1"/>
      <protection/>
    </xf>
    <xf numFmtId="188" fontId="44" fillId="48" borderId="92" xfId="47" applyNumberFormat="1" applyFont="1" applyFill="1" applyBorder="1" applyAlignment="1" applyProtection="1">
      <alignment horizontal="center" vertical="center" wrapText="1"/>
      <protection/>
    </xf>
    <xf numFmtId="188" fontId="51" fillId="49" borderId="38" xfId="47" applyNumberFormat="1" applyFont="1" applyFill="1" applyBorder="1" applyAlignment="1" applyProtection="1">
      <alignment horizontal="right" vertical="center"/>
      <protection/>
    </xf>
    <xf numFmtId="188" fontId="51" fillId="49" borderId="54" xfId="47" applyNumberFormat="1" applyFont="1" applyFill="1" applyBorder="1" applyAlignment="1" applyProtection="1">
      <alignment horizontal="right" vertical="center"/>
      <protection/>
    </xf>
    <xf numFmtId="188" fontId="51" fillId="49" borderId="53" xfId="47" applyNumberFormat="1" applyFont="1" applyFill="1" applyBorder="1" applyAlignment="1" applyProtection="1">
      <alignment horizontal="right" vertical="center"/>
      <protection/>
    </xf>
    <xf numFmtId="0" fontId="35" fillId="0" borderId="29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8" fillId="16" borderId="38" xfId="0" applyFont="1" applyFill="1" applyBorder="1" applyAlignment="1">
      <alignment horizontal="center"/>
    </xf>
    <xf numFmtId="0" fontId="58" fillId="16" borderId="54" xfId="0" applyFont="1" applyFill="1" applyBorder="1" applyAlignment="1">
      <alignment horizontal="center"/>
    </xf>
    <xf numFmtId="0" fontId="58" fillId="16" borderId="5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50" borderId="31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0" borderId="32" xfId="0" applyFill="1" applyBorder="1" applyAlignment="1">
      <alignment horizontal="center"/>
    </xf>
    <xf numFmtId="0" fontId="35" fillId="0" borderId="38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21" fillId="44" borderId="13" xfId="49" applyFont="1" applyFill="1" applyBorder="1" applyAlignment="1">
      <alignment horizontal="center" vertical="center" wrapText="1"/>
      <protection/>
    </xf>
    <xf numFmtId="0" fontId="121" fillId="44" borderId="14" xfId="49" applyFont="1" applyFill="1" applyBorder="1" applyAlignment="1">
      <alignment horizontal="center" vertical="center" wrapText="1"/>
      <protection/>
    </xf>
    <xf numFmtId="0" fontId="121" fillId="44" borderId="15" xfId="49" applyFont="1" applyFill="1" applyBorder="1" applyAlignment="1">
      <alignment horizontal="center" vertical="center" wrapText="1"/>
      <protection/>
    </xf>
    <xf numFmtId="0" fontId="177" fillId="51" borderId="0" xfId="0" applyNumberFormat="1" applyFont="1" applyFill="1" applyBorder="1" applyAlignment="1" applyProtection="1">
      <alignment horizontal="left" wrapText="1"/>
      <protection/>
    </xf>
    <xf numFmtId="0" fontId="177" fillId="51" borderId="0" xfId="0" applyNumberFormat="1" applyFont="1" applyFill="1" applyBorder="1" applyAlignment="1" applyProtection="1">
      <alignment horizontal="left" wrapText="1"/>
      <protection locked="0"/>
    </xf>
    <xf numFmtId="0" fontId="177" fillId="51" borderId="72" xfId="0" applyNumberFormat="1" applyFont="1" applyFill="1" applyBorder="1" applyAlignment="1" applyProtection="1">
      <alignment horizontal="left" wrapText="1"/>
      <protection/>
    </xf>
    <xf numFmtId="0" fontId="177" fillId="51" borderId="72" xfId="0" applyNumberFormat="1" applyFont="1" applyFill="1" applyBorder="1" applyAlignment="1" applyProtection="1">
      <alignment horizontal="left" wrapText="1"/>
      <protection locked="0"/>
    </xf>
    <xf numFmtId="0" fontId="178" fillId="51" borderId="72" xfId="0" applyNumberFormat="1" applyFont="1" applyFill="1" applyBorder="1" applyAlignment="1" applyProtection="1">
      <alignment horizontal="left" wrapText="1"/>
      <protection/>
    </xf>
    <xf numFmtId="0" fontId="178" fillId="51" borderId="72" xfId="0" applyNumberFormat="1" applyFont="1" applyFill="1" applyBorder="1" applyAlignment="1" applyProtection="1">
      <alignment horizontal="left" wrapText="1"/>
      <protection locked="0"/>
    </xf>
    <xf numFmtId="0" fontId="177" fillId="51" borderId="0" xfId="0" applyNumberFormat="1" applyFont="1" applyFill="1" applyBorder="1" applyAlignment="1" applyProtection="1">
      <alignment horizontal="right" wrapText="1"/>
      <protection/>
    </xf>
    <xf numFmtId="0" fontId="177" fillId="51" borderId="0" xfId="0" applyNumberFormat="1" applyFont="1" applyFill="1" applyBorder="1" applyAlignment="1" applyProtection="1">
      <alignment horizontal="right" wrapText="1"/>
      <protection locked="0"/>
    </xf>
    <xf numFmtId="0" fontId="152" fillId="51" borderId="31" xfId="0" applyNumberFormat="1" applyFont="1" applyFill="1" applyBorder="1" applyAlignment="1" applyProtection="1">
      <alignment horizontal="left" wrapText="1"/>
      <protection locked="0"/>
    </xf>
    <xf numFmtId="0" fontId="152" fillId="51" borderId="10" xfId="0" applyNumberFormat="1" applyFont="1" applyFill="1" applyBorder="1" applyAlignment="1" applyProtection="1">
      <alignment horizontal="left" wrapText="1"/>
      <protection locked="0"/>
    </xf>
    <xf numFmtId="0" fontId="152" fillId="51" borderId="32" xfId="0" applyNumberFormat="1" applyFont="1" applyFill="1" applyBorder="1" applyAlignment="1" applyProtection="1">
      <alignment horizontal="left" wrapText="1"/>
      <protection locked="0"/>
    </xf>
    <xf numFmtId="0" fontId="56" fillId="58" borderId="94" xfId="0" applyNumberFormat="1" applyFont="1" applyFill="1" applyBorder="1" applyAlignment="1" applyProtection="1">
      <alignment horizontal="left" vertical="top" wrapText="1"/>
      <protection/>
    </xf>
    <xf numFmtId="0" fontId="178" fillId="58" borderId="95" xfId="0" applyNumberFormat="1" applyFont="1" applyFill="1" applyBorder="1" applyAlignment="1" applyProtection="1">
      <alignment horizontal="left" vertical="top" wrapText="1"/>
      <protection locked="0"/>
    </xf>
    <xf numFmtId="0" fontId="178" fillId="58" borderId="96" xfId="0" applyNumberFormat="1" applyFont="1" applyFill="1" applyBorder="1" applyAlignment="1" applyProtection="1">
      <alignment horizontal="left" vertical="top" wrapText="1"/>
      <protection locked="0"/>
    </xf>
    <xf numFmtId="0" fontId="56" fillId="58" borderId="97" xfId="0" applyNumberFormat="1" applyFont="1" applyFill="1" applyBorder="1" applyAlignment="1" applyProtection="1">
      <alignment horizontal="left" vertical="top" wrapText="1"/>
      <protection/>
    </xf>
    <xf numFmtId="0" fontId="178" fillId="58" borderId="98" xfId="0" applyNumberFormat="1" applyFont="1" applyFill="1" applyBorder="1" applyAlignment="1" applyProtection="1">
      <alignment horizontal="left" vertical="top" wrapText="1"/>
      <protection locked="0"/>
    </xf>
    <xf numFmtId="0" fontId="178" fillId="58" borderId="99" xfId="0" applyNumberFormat="1" applyFont="1" applyFill="1" applyBorder="1" applyAlignment="1" applyProtection="1">
      <alignment horizontal="left" vertical="top" wrapText="1"/>
      <protection locked="0"/>
    </xf>
    <xf numFmtId="0" fontId="178" fillId="51" borderId="64" xfId="0" applyNumberFormat="1" applyFont="1" applyFill="1" applyBorder="1" applyAlignment="1" applyProtection="1">
      <alignment horizontal="left" vertical="center" wrapText="1"/>
      <protection/>
    </xf>
    <xf numFmtId="0" fontId="178" fillId="51" borderId="65" xfId="0" applyNumberFormat="1" applyFont="1" applyFill="1" applyBorder="1" applyAlignment="1" applyProtection="1">
      <alignment horizontal="left" vertical="center" wrapText="1"/>
      <protection locked="0"/>
    </xf>
    <xf numFmtId="0" fontId="178" fillId="51" borderId="66" xfId="0" applyNumberFormat="1" applyFont="1" applyFill="1" applyBorder="1" applyAlignment="1" applyProtection="1">
      <alignment horizontal="left" vertical="center" wrapText="1"/>
      <protection locked="0"/>
    </xf>
    <xf numFmtId="0" fontId="57" fillId="51" borderId="67" xfId="0" applyNumberFormat="1" applyFont="1" applyFill="1" applyBorder="1" applyAlignment="1" applyProtection="1">
      <alignment horizontal="left" vertical="top" wrapText="1"/>
      <protection/>
    </xf>
    <xf numFmtId="0" fontId="177" fillId="51" borderId="0" xfId="0" applyNumberFormat="1" applyFont="1" applyFill="1" applyBorder="1" applyAlignment="1" applyProtection="1">
      <alignment horizontal="left" vertical="top" wrapText="1"/>
      <protection locked="0"/>
    </xf>
    <xf numFmtId="0" fontId="177" fillId="51" borderId="61" xfId="0" applyNumberFormat="1" applyFont="1" applyFill="1" applyBorder="1" applyAlignment="1" applyProtection="1">
      <alignment horizontal="left" vertical="top" wrapText="1"/>
      <protection locked="0"/>
    </xf>
    <xf numFmtId="0" fontId="178" fillId="51" borderId="64" xfId="0" applyNumberFormat="1" applyFont="1" applyFill="1" applyBorder="1" applyAlignment="1" applyProtection="1">
      <alignment horizontal="left" wrapText="1"/>
      <protection/>
    </xf>
    <xf numFmtId="0" fontId="178" fillId="51" borderId="65" xfId="0" applyNumberFormat="1" applyFont="1" applyFill="1" applyBorder="1" applyAlignment="1" applyProtection="1">
      <alignment horizontal="left" wrapText="1"/>
      <protection locked="0"/>
    </xf>
    <xf numFmtId="0" fontId="177" fillId="51" borderId="100" xfId="0" applyNumberFormat="1" applyFont="1" applyFill="1" applyBorder="1" applyAlignment="1" applyProtection="1">
      <alignment horizontal="left" wrapText="1"/>
      <protection/>
    </xf>
    <xf numFmtId="0" fontId="177" fillId="51" borderId="100" xfId="0" applyNumberFormat="1" applyFont="1" applyFill="1" applyBorder="1" applyAlignment="1" applyProtection="1">
      <alignment horizontal="left" wrapText="1"/>
      <protection locked="0"/>
    </xf>
    <xf numFmtId="0" fontId="178" fillId="51" borderId="65" xfId="0" applyNumberFormat="1" applyFont="1" applyFill="1" applyBorder="1" applyAlignment="1" applyProtection="1">
      <alignment horizontal="left" wrapText="1"/>
      <protection/>
    </xf>
    <xf numFmtId="0" fontId="178" fillId="51" borderId="100" xfId="0" applyNumberFormat="1" applyFont="1" applyFill="1" applyBorder="1" applyAlignment="1" applyProtection="1">
      <alignment horizontal="left" wrapText="1"/>
      <protection/>
    </xf>
    <xf numFmtId="0" fontId="178" fillId="51" borderId="100" xfId="0" applyNumberFormat="1" applyFont="1" applyFill="1" applyBorder="1" applyAlignment="1" applyProtection="1">
      <alignment horizontal="left" wrapText="1"/>
      <protection locked="0"/>
    </xf>
    <xf numFmtId="0" fontId="178" fillId="42" borderId="65" xfId="0" applyNumberFormat="1" applyFont="1" applyFill="1" applyBorder="1" applyAlignment="1" applyProtection="1">
      <alignment horizontal="center" vertical="center" wrapText="1"/>
      <protection/>
    </xf>
    <xf numFmtId="0" fontId="178" fillId="42" borderId="66" xfId="0" applyNumberFormat="1" applyFont="1" applyFill="1" applyBorder="1" applyAlignment="1" applyProtection="1">
      <alignment horizontal="center" vertical="center" wrapText="1"/>
      <protection/>
    </xf>
    <xf numFmtId="0" fontId="56" fillId="58" borderId="101" xfId="0" applyNumberFormat="1" applyFont="1" applyFill="1" applyBorder="1" applyAlignment="1" applyProtection="1">
      <alignment horizontal="left" vertical="top" wrapText="1"/>
      <protection/>
    </xf>
    <xf numFmtId="0" fontId="178" fillId="58" borderId="102" xfId="0" applyNumberFormat="1" applyFont="1" applyFill="1" applyBorder="1" applyAlignment="1" applyProtection="1">
      <alignment horizontal="left" vertical="top" wrapText="1"/>
      <protection locked="0"/>
    </xf>
    <xf numFmtId="0" fontId="178" fillId="58" borderId="103" xfId="0" applyNumberFormat="1" applyFont="1" applyFill="1" applyBorder="1" applyAlignment="1" applyProtection="1">
      <alignment horizontal="left" vertical="top" wrapText="1"/>
      <protection locked="0"/>
    </xf>
    <xf numFmtId="0" fontId="152" fillId="51" borderId="35" xfId="0" applyNumberFormat="1" applyFont="1" applyFill="1" applyBorder="1" applyAlignment="1" applyProtection="1">
      <alignment horizontal="left" wrapText="1"/>
      <protection locked="0"/>
    </xf>
    <xf numFmtId="0" fontId="152" fillId="51" borderId="18" xfId="0" applyNumberFormat="1" applyFont="1" applyFill="1" applyBorder="1" applyAlignment="1" applyProtection="1">
      <alignment horizontal="left" wrapText="1"/>
      <protection locked="0"/>
    </xf>
    <xf numFmtId="0" fontId="152" fillId="51" borderId="36" xfId="0" applyNumberFormat="1" applyFont="1" applyFill="1" applyBorder="1" applyAlignment="1" applyProtection="1">
      <alignment horizontal="left" wrapText="1"/>
      <protection locked="0"/>
    </xf>
    <xf numFmtId="0" fontId="156" fillId="42" borderId="104" xfId="0" applyNumberFormat="1" applyFont="1" applyFill="1" applyBorder="1" applyAlignment="1" applyProtection="1">
      <alignment horizontal="left" wrapText="1"/>
      <protection locked="0"/>
    </xf>
    <xf numFmtId="0" fontId="156" fillId="42" borderId="12" xfId="0" applyNumberFormat="1" applyFont="1" applyFill="1" applyBorder="1" applyAlignment="1" applyProtection="1">
      <alignment horizontal="left" wrapText="1"/>
      <protection locked="0"/>
    </xf>
    <xf numFmtId="0" fontId="118" fillId="44" borderId="13" xfId="49" applyFont="1" applyFill="1" applyBorder="1" applyAlignment="1">
      <alignment horizontal="center" vertical="center" wrapText="1"/>
      <protection/>
    </xf>
    <xf numFmtId="0" fontId="118" fillId="44" borderId="14" xfId="49" applyFont="1" applyFill="1" applyBorder="1" applyAlignment="1">
      <alignment horizontal="center" vertical="center" wrapText="1"/>
      <protection/>
    </xf>
    <xf numFmtId="0" fontId="154" fillId="0" borderId="40" xfId="0" applyFont="1" applyBorder="1" applyAlignment="1" applyProtection="1">
      <alignment horizontal="right"/>
      <protection locked="0"/>
    </xf>
    <xf numFmtId="0" fontId="154" fillId="0" borderId="0" xfId="0" applyFont="1" applyBorder="1" applyAlignment="1" applyProtection="1">
      <alignment horizontal="center" vertical="center" wrapText="1"/>
      <protection/>
    </xf>
    <xf numFmtId="0" fontId="154" fillId="0" borderId="23" xfId="0" applyFont="1" applyBorder="1" applyAlignment="1" applyProtection="1">
      <alignment horizontal="center"/>
      <protection/>
    </xf>
    <xf numFmtId="0" fontId="154" fillId="0" borderId="0" xfId="0" applyFont="1" applyBorder="1" applyAlignment="1" applyProtection="1">
      <alignment horizontal="center"/>
      <protection/>
    </xf>
    <xf numFmtId="0" fontId="154" fillId="0" borderId="42" xfId="0" applyFont="1" applyBorder="1" applyAlignment="1" applyProtection="1">
      <alignment horizontal="center"/>
      <protection/>
    </xf>
    <xf numFmtId="0" fontId="191" fillId="0" borderId="23" xfId="0" applyFont="1" applyBorder="1" applyAlignment="1">
      <alignment horizontal="center"/>
    </xf>
    <xf numFmtId="0" fontId="191" fillId="0" borderId="0" xfId="0" applyFont="1" applyBorder="1" applyAlignment="1">
      <alignment horizontal="center"/>
    </xf>
    <xf numFmtId="0" fontId="191" fillId="0" borderId="42" xfId="0" applyFont="1" applyBorder="1" applyAlignment="1">
      <alignment horizontal="center"/>
    </xf>
    <xf numFmtId="0" fontId="0" fillId="0" borderId="105" xfId="0" applyFill="1" applyBorder="1" applyAlignment="1">
      <alignment horizontal="left" wrapText="1"/>
    </xf>
    <xf numFmtId="0" fontId="0" fillId="0" borderId="106" xfId="0" applyFill="1" applyBorder="1" applyAlignment="1">
      <alignment horizontal="left" wrapText="1"/>
    </xf>
    <xf numFmtId="0" fontId="0" fillId="0" borderId="107" xfId="0" applyFill="1" applyBorder="1" applyAlignment="1">
      <alignment horizontal="left" wrapText="1"/>
    </xf>
    <xf numFmtId="0" fontId="0" fillId="0" borderId="108" xfId="0" applyFill="1" applyBorder="1" applyAlignment="1">
      <alignment horizontal="left" wrapText="1"/>
    </xf>
    <xf numFmtId="0" fontId="62" fillId="52" borderId="105" xfId="0" applyFont="1" applyFill="1" applyBorder="1" applyAlignment="1">
      <alignment horizontal="left" vertical="top" wrapText="1"/>
    </xf>
    <xf numFmtId="0" fontId="62" fillId="52" borderId="106" xfId="0" applyFont="1" applyFill="1" applyBorder="1" applyAlignment="1">
      <alignment horizontal="left" vertical="top" wrapText="1"/>
    </xf>
    <xf numFmtId="0" fontId="62" fillId="52" borderId="107" xfId="0" applyFont="1" applyFill="1" applyBorder="1" applyAlignment="1">
      <alignment horizontal="left" vertical="top" wrapText="1"/>
    </xf>
    <xf numFmtId="4" fontId="179" fillId="0" borderId="77" xfId="0" applyNumberFormat="1" applyFont="1" applyFill="1" applyBorder="1" applyAlignment="1">
      <alignment horizontal="left" vertical="top" indent="1" shrinkToFit="1"/>
    </xf>
    <xf numFmtId="4" fontId="179" fillId="0" borderId="78" xfId="0" applyNumberFormat="1" applyFont="1" applyFill="1" applyBorder="1" applyAlignment="1">
      <alignment horizontal="left" vertical="top" indent="1" shrinkToFit="1"/>
    </xf>
    <xf numFmtId="4" fontId="179" fillId="0" borderId="109" xfId="0" applyNumberFormat="1" applyFont="1" applyFill="1" applyBorder="1" applyAlignment="1">
      <alignment horizontal="left" vertical="top" indent="1" shrinkToFit="1"/>
    </xf>
    <xf numFmtId="0" fontId="192" fillId="0" borderId="77" xfId="0" applyFont="1" applyFill="1" applyBorder="1" applyAlignment="1">
      <alignment horizontal="center" vertical="center" wrapText="1"/>
    </xf>
    <xf numFmtId="0" fontId="192" fillId="0" borderId="78" xfId="0" applyFont="1" applyFill="1" applyBorder="1" applyAlignment="1">
      <alignment horizontal="center" vertical="center" wrapText="1"/>
    </xf>
    <xf numFmtId="0" fontId="192" fillId="0" borderId="109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top" wrapText="1"/>
    </xf>
    <xf numFmtId="4" fontId="179" fillId="0" borderId="77" xfId="0" applyNumberFormat="1" applyFont="1" applyFill="1" applyBorder="1" applyAlignment="1">
      <alignment horizontal="right" vertical="top" shrinkToFit="1"/>
    </xf>
    <xf numFmtId="4" fontId="179" fillId="0" borderId="78" xfId="0" applyNumberFormat="1" applyFont="1" applyFill="1" applyBorder="1" applyAlignment="1">
      <alignment horizontal="right" vertical="top" shrinkToFit="1"/>
    </xf>
    <xf numFmtId="4" fontId="179" fillId="0" borderId="109" xfId="0" applyNumberFormat="1" applyFont="1" applyFill="1" applyBorder="1" applyAlignment="1">
      <alignment horizontal="right" vertical="top" shrinkToFit="1"/>
    </xf>
    <xf numFmtId="0" fontId="0" fillId="0" borderId="77" xfId="0" applyFill="1" applyBorder="1" applyAlignment="1">
      <alignment horizontal="left" vertical="top" wrapText="1"/>
    </xf>
    <xf numFmtId="0" fontId="0" fillId="0" borderId="109" xfId="0" applyFill="1" applyBorder="1" applyAlignment="1">
      <alignment horizontal="left" vertical="top" wrapText="1"/>
    </xf>
    <xf numFmtId="0" fontId="62" fillId="52" borderId="105" xfId="0" applyFont="1" applyFill="1" applyBorder="1" applyAlignment="1">
      <alignment horizontal="left" vertical="top" wrapText="1" indent="1"/>
    </xf>
    <xf numFmtId="0" fontId="62" fillId="52" borderId="106" xfId="0" applyFont="1" applyFill="1" applyBorder="1" applyAlignment="1">
      <alignment horizontal="left" vertical="top" wrapText="1" indent="1"/>
    </xf>
    <xf numFmtId="0" fontId="62" fillId="52" borderId="107" xfId="0" applyFont="1" applyFill="1" applyBorder="1" applyAlignment="1">
      <alignment horizontal="left" vertical="top" wrapText="1" indent="1"/>
    </xf>
    <xf numFmtId="4" fontId="179" fillId="52" borderId="105" xfId="0" applyNumberFormat="1" applyFont="1" applyFill="1" applyBorder="1" applyAlignment="1">
      <alignment horizontal="left" vertical="top" indent="1" shrinkToFit="1"/>
    </xf>
    <xf numFmtId="4" fontId="179" fillId="52" borderId="107" xfId="0" applyNumberFormat="1" applyFont="1" applyFill="1" applyBorder="1" applyAlignment="1">
      <alignment horizontal="left" vertical="top" indent="1" shrinkToFit="1"/>
    </xf>
    <xf numFmtId="0" fontId="63" fillId="0" borderId="110" xfId="0" applyFont="1" applyFill="1" applyBorder="1" applyAlignment="1">
      <alignment horizontal="center" vertical="center" wrapText="1"/>
    </xf>
    <xf numFmtId="0" fontId="63" fillId="0" borderId="111" xfId="0" applyFont="1" applyFill="1" applyBorder="1" applyAlignment="1">
      <alignment horizontal="center" vertical="center" wrapText="1"/>
    </xf>
    <xf numFmtId="0" fontId="63" fillId="0" borderId="112" xfId="0" applyFont="1" applyFill="1" applyBorder="1" applyAlignment="1">
      <alignment horizontal="center" vertical="center" wrapText="1"/>
    </xf>
    <xf numFmtId="0" fontId="63" fillId="0" borderId="80" xfId="0" applyFont="1" applyFill="1" applyBorder="1" applyAlignment="1">
      <alignment horizontal="center" vertical="center" wrapText="1"/>
    </xf>
    <xf numFmtId="0" fontId="63" fillId="0" borderId="113" xfId="0" applyFont="1" applyFill="1" applyBorder="1" applyAlignment="1">
      <alignment horizontal="center" vertical="center" wrapText="1"/>
    </xf>
    <xf numFmtId="0" fontId="63" fillId="0" borderId="114" xfId="0" applyFont="1" applyFill="1" applyBorder="1" applyAlignment="1">
      <alignment horizontal="center" vertical="center" wrapText="1"/>
    </xf>
    <xf numFmtId="0" fontId="63" fillId="0" borderId="77" xfId="0" applyFont="1" applyFill="1" applyBorder="1" applyAlignment="1">
      <alignment horizontal="center" vertical="center" wrapText="1"/>
    </xf>
    <xf numFmtId="0" fontId="63" fillId="0" borderId="78" xfId="0" applyFont="1" applyFill="1" applyBorder="1" applyAlignment="1">
      <alignment horizontal="center" vertical="center" wrapText="1"/>
    </xf>
    <xf numFmtId="0" fontId="63" fillId="0" borderId="109" xfId="0" applyFont="1" applyFill="1" applyBorder="1" applyAlignment="1">
      <alignment horizontal="center" vertical="center" wrapText="1"/>
    </xf>
    <xf numFmtId="9" fontId="179" fillId="0" borderId="77" xfId="0" applyNumberFormat="1" applyFont="1" applyFill="1" applyBorder="1" applyAlignment="1">
      <alignment horizontal="center" vertical="top" shrinkToFit="1"/>
    </xf>
    <xf numFmtId="9" fontId="179" fillId="0" borderId="78" xfId="0" applyNumberFormat="1" applyFont="1" applyFill="1" applyBorder="1" applyAlignment="1">
      <alignment horizontal="center" vertical="top" shrinkToFit="1"/>
    </xf>
    <xf numFmtId="9" fontId="179" fillId="0" borderId="109" xfId="0" applyNumberFormat="1" applyFont="1" applyFill="1" applyBorder="1" applyAlignment="1">
      <alignment horizontal="center" vertical="top" shrinkToFit="1"/>
    </xf>
    <xf numFmtId="4" fontId="179" fillId="0" borderId="110" xfId="0" applyNumberFormat="1" applyFont="1" applyFill="1" applyBorder="1" applyAlignment="1">
      <alignment horizontal="left" vertical="top" indent="1" shrinkToFit="1"/>
    </xf>
    <xf numFmtId="4" fontId="179" fillId="0" borderId="111" xfId="0" applyNumberFormat="1" applyFont="1" applyFill="1" applyBorder="1" applyAlignment="1">
      <alignment horizontal="left" vertical="top" indent="1" shrinkToFit="1"/>
    </xf>
    <xf numFmtId="4" fontId="179" fillId="0" borderId="112" xfId="0" applyNumberFormat="1" applyFont="1" applyFill="1" applyBorder="1" applyAlignment="1">
      <alignment horizontal="left" vertical="top" indent="1" shrinkToFit="1"/>
    </xf>
    <xf numFmtId="4" fontId="179" fillId="0" borderId="80" xfId="0" applyNumberFormat="1" applyFont="1" applyFill="1" applyBorder="1" applyAlignment="1">
      <alignment horizontal="left" vertical="top" indent="1" shrinkToFit="1"/>
    </xf>
    <xf numFmtId="4" fontId="179" fillId="0" borderId="113" xfId="0" applyNumberFormat="1" applyFont="1" applyFill="1" applyBorder="1" applyAlignment="1">
      <alignment horizontal="left" vertical="top" indent="1" shrinkToFit="1"/>
    </xf>
    <xf numFmtId="4" fontId="179" fillId="0" borderId="114" xfId="0" applyNumberFormat="1" applyFont="1" applyFill="1" applyBorder="1" applyAlignment="1">
      <alignment horizontal="left" vertical="top" indent="1" shrinkToFit="1"/>
    </xf>
    <xf numFmtId="0" fontId="0" fillId="52" borderId="105" xfId="0" applyFill="1" applyBorder="1" applyAlignment="1">
      <alignment horizontal="left" wrapText="1"/>
    </xf>
    <xf numFmtId="0" fontId="0" fillId="52" borderId="106" xfId="0" applyFill="1" applyBorder="1" applyAlignment="1">
      <alignment horizontal="left" wrapText="1"/>
    </xf>
    <xf numFmtId="0" fontId="0" fillId="52" borderId="107" xfId="0" applyFill="1" applyBorder="1" applyAlignment="1">
      <alignment horizontal="left" wrapText="1"/>
    </xf>
    <xf numFmtId="0" fontId="62" fillId="0" borderId="105" xfId="0" applyFont="1" applyFill="1" applyBorder="1" applyAlignment="1">
      <alignment horizontal="left" vertical="top" wrapText="1"/>
    </xf>
    <xf numFmtId="0" fontId="62" fillId="0" borderId="106" xfId="0" applyFont="1" applyFill="1" applyBorder="1" applyAlignment="1">
      <alignment horizontal="left" vertical="top" wrapText="1"/>
    </xf>
    <xf numFmtId="0" fontId="62" fillId="0" borderId="107" xfId="0" applyFont="1" applyFill="1" applyBorder="1" applyAlignment="1">
      <alignment horizontal="left" vertical="top" wrapText="1"/>
    </xf>
    <xf numFmtId="0" fontId="62" fillId="0" borderId="105" xfId="0" applyFont="1" applyFill="1" applyBorder="1" applyAlignment="1">
      <alignment horizontal="left" vertical="top" wrapText="1" indent="1"/>
    </xf>
    <xf numFmtId="0" fontId="62" fillId="0" borderId="106" xfId="0" applyFont="1" applyFill="1" applyBorder="1" applyAlignment="1">
      <alignment horizontal="left" vertical="top" wrapText="1" indent="1"/>
    </xf>
    <xf numFmtId="0" fontId="62" fillId="0" borderId="107" xfId="0" applyFont="1" applyFill="1" applyBorder="1" applyAlignment="1">
      <alignment horizontal="left" vertical="top" wrapText="1" indent="1"/>
    </xf>
    <xf numFmtId="0" fontId="62" fillId="0" borderId="105" xfId="0" applyFont="1" applyFill="1" applyBorder="1" applyAlignment="1">
      <alignment horizontal="left" vertical="top" wrapText="1" indent="4"/>
    </xf>
    <xf numFmtId="0" fontId="62" fillId="0" borderId="106" xfId="0" applyFont="1" applyFill="1" applyBorder="1" applyAlignment="1">
      <alignment horizontal="left" vertical="top" wrapText="1" indent="4"/>
    </xf>
    <xf numFmtId="0" fontId="62" fillId="0" borderId="107" xfId="0" applyFont="1" applyFill="1" applyBorder="1" applyAlignment="1">
      <alignment horizontal="left" vertical="top" wrapText="1" indent="4"/>
    </xf>
    <xf numFmtId="0" fontId="62" fillId="52" borderId="77" xfId="0" applyFont="1" applyFill="1" applyBorder="1" applyAlignment="1">
      <alignment horizontal="left" wrapText="1"/>
    </xf>
    <xf numFmtId="0" fontId="62" fillId="52" borderId="109" xfId="0" applyFont="1" applyFill="1" applyBorder="1" applyAlignment="1">
      <alignment horizontal="left" wrapText="1"/>
    </xf>
    <xf numFmtId="0" fontId="62" fillId="52" borderId="105" xfId="0" applyFont="1" applyFill="1" applyBorder="1" applyAlignment="1">
      <alignment horizontal="left" vertical="top" wrapText="1" indent="2"/>
    </xf>
    <xf numFmtId="0" fontId="62" fillId="52" borderId="106" xfId="0" applyFont="1" applyFill="1" applyBorder="1" applyAlignment="1">
      <alignment horizontal="left" vertical="top" wrapText="1" indent="2"/>
    </xf>
    <xf numFmtId="0" fontId="62" fillId="52" borderId="107" xfId="0" applyFont="1" applyFill="1" applyBorder="1" applyAlignment="1">
      <alignment horizontal="left" vertical="top" wrapText="1" indent="2"/>
    </xf>
    <xf numFmtId="0" fontId="0" fillId="0" borderId="112" xfId="0" applyFill="1" applyBorder="1" applyAlignment="1">
      <alignment horizontal="left" vertical="top" wrapText="1"/>
    </xf>
    <xf numFmtId="0" fontId="62" fillId="0" borderId="105" xfId="0" applyFont="1" applyFill="1" applyBorder="1" applyAlignment="1">
      <alignment horizontal="left" vertical="top" wrapText="1" indent="2"/>
    </xf>
    <xf numFmtId="0" fontId="62" fillId="0" borderId="106" xfId="0" applyFont="1" applyFill="1" applyBorder="1" applyAlignment="1">
      <alignment horizontal="left" vertical="top" wrapText="1" indent="2"/>
    </xf>
    <xf numFmtId="0" fontId="62" fillId="0" borderId="107" xfId="0" applyFont="1" applyFill="1" applyBorder="1" applyAlignment="1">
      <alignment horizontal="left" vertical="top" wrapText="1" indent="2"/>
    </xf>
    <xf numFmtId="0" fontId="63" fillId="52" borderId="105" xfId="0" applyFont="1" applyFill="1" applyBorder="1" applyAlignment="1">
      <alignment horizontal="left" vertical="center" wrapText="1"/>
    </xf>
    <xf numFmtId="0" fontId="63" fillId="52" borderId="107" xfId="0" applyFont="1" applyFill="1" applyBorder="1" applyAlignment="1">
      <alignment horizontal="left" vertical="center" wrapText="1"/>
    </xf>
    <xf numFmtId="0" fontId="63" fillId="52" borderId="105" xfId="0" applyFont="1" applyFill="1" applyBorder="1" applyAlignment="1">
      <alignment horizontal="center" vertical="top" wrapText="1"/>
    </xf>
    <xf numFmtId="0" fontId="63" fillId="52" borderId="107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quotePrefix="1">
      <alignment horizontal="left" wrapText="1" indent="5"/>
    </xf>
    <xf numFmtId="0" fontId="62" fillId="0" borderId="0" xfId="0" applyFont="1" applyFill="1" applyBorder="1" applyAlignment="1">
      <alignment horizontal="left" wrapText="1" indent="5"/>
    </xf>
    <xf numFmtId="0" fontId="62" fillId="0" borderId="0" xfId="0" applyFont="1" applyFill="1" applyBorder="1" applyAlignment="1">
      <alignment horizontal="left" wrapText="1" indent="11"/>
    </xf>
    <xf numFmtId="0" fontId="62" fillId="58" borderId="105" xfId="0" applyFont="1" applyFill="1" applyBorder="1" applyAlignment="1">
      <alignment horizontal="left" vertical="top" wrapText="1"/>
    </xf>
    <xf numFmtId="0" fontId="62" fillId="58" borderId="106" xfId="0" applyFont="1" applyFill="1" applyBorder="1" applyAlignment="1">
      <alignment horizontal="left" vertical="top" wrapText="1"/>
    </xf>
    <xf numFmtId="0" fontId="62" fillId="58" borderId="107" xfId="0" applyFont="1" applyFill="1" applyBorder="1" applyAlignment="1">
      <alignment horizontal="left" vertical="top" wrapText="1"/>
    </xf>
    <xf numFmtId="0" fontId="0" fillId="0" borderId="110" xfId="0" applyFill="1" applyBorder="1" applyAlignment="1">
      <alignment horizontal="left" vertical="center" wrapText="1"/>
    </xf>
    <xf numFmtId="0" fontId="0" fillId="0" borderId="111" xfId="0" applyFill="1" applyBorder="1" applyAlignment="1">
      <alignment horizontal="left" vertical="center" wrapText="1"/>
    </xf>
    <xf numFmtId="0" fontId="0" fillId="0" borderId="112" xfId="0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62" fillId="52" borderId="110" xfId="0" applyFont="1" applyFill="1" applyBorder="1" applyAlignment="1">
      <alignment horizontal="left" vertical="top" wrapText="1"/>
    </xf>
    <xf numFmtId="0" fontId="62" fillId="52" borderId="108" xfId="0" applyFont="1" applyFill="1" applyBorder="1" applyAlignment="1">
      <alignment horizontal="left" vertical="top" wrapText="1"/>
    </xf>
    <xf numFmtId="0" fontId="62" fillId="52" borderId="111" xfId="0" applyFont="1" applyFill="1" applyBorder="1" applyAlignment="1">
      <alignment horizontal="left" vertical="top" wrapText="1"/>
    </xf>
    <xf numFmtId="0" fontId="0" fillId="52" borderId="110" xfId="0" applyFill="1" applyBorder="1" applyAlignment="1">
      <alignment horizontal="left" wrapText="1"/>
    </xf>
    <xf numFmtId="0" fontId="0" fillId="52" borderId="108" xfId="0" applyFill="1" applyBorder="1" applyAlignment="1">
      <alignment horizontal="left" wrapText="1"/>
    </xf>
    <xf numFmtId="0" fontId="0" fillId="52" borderId="111" xfId="0" applyFill="1" applyBorder="1" applyAlignment="1">
      <alignment horizontal="left" wrapText="1"/>
    </xf>
    <xf numFmtId="0" fontId="155" fillId="0" borderId="0" xfId="0" applyFont="1" applyFill="1" applyBorder="1" applyAlignment="1">
      <alignment horizontal="center" vertical="center" wrapText="1"/>
    </xf>
    <xf numFmtId="4" fontId="11" fillId="0" borderId="0" xfId="50" applyNumberFormat="1" applyFont="1" applyFill="1" applyBorder="1" applyAlignment="1" applyProtection="1">
      <alignment horizontal="center" vertical="center" wrapText="1"/>
      <protection locked="0"/>
    </xf>
    <xf numFmtId="43" fontId="57" fillId="0" borderId="0" xfId="46" applyFont="1" applyFill="1" applyBorder="1" applyAlignment="1" applyProtection="1">
      <alignment horizontal="center" vertical="center" wrapText="1"/>
      <protection/>
    </xf>
    <xf numFmtId="43" fontId="156" fillId="0" borderId="0" xfId="46" applyFont="1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</xdr:row>
      <xdr:rowOff>28575</xdr:rowOff>
    </xdr:from>
    <xdr:to>
      <xdr:col>8</xdr:col>
      <xdr:colOff>647700</xdr:colOff>
      <xdr:row>6</xdr:row>
      <xdr:rowOff>104775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9550"/>
          <a:ext cx="3724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28575</xdr:rowOff>
    </xdr:from>
    <xdr:to>
      <xdr:col>1</xdr:col>
      <xdr:colOff>295275</xdr:colOff>
      <xdr:row>6</xdr:row>
      <xdr:rowOff>104775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09550"/>
          <a:ext cx="2343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1</xdr:row>
      <xdr:rowOff>9525</xdr:rowOff>
    </xdr:from>
    <xdr:to>
      <xdr:col>8</xdr:col>
      <xdr:colOff>666750</xdr:colOff>
      <xdr:row>7</xdr:row>
      <xdr:rowOff>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0500"/>
          <a:ext cx="501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2</xdr:col>
      <xdr:colOff>733425</xdr:colOff>
      <xdr:row>7</xdr:row>
      <xdr:rowOff>9525</xdr:rowOff>
    </xdr:to>
    <xdr:pic>
      <xdr:nvPicPr>
        <xdr:cNvPr id="2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0"/>
          <a:ext cx="3038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123825</xdr:rowOff>
    </xdr:from>
    <xdr:to>
      <xdr:col>8</xdr:col>
      <xdr:colOff>685800</xdr:colOff>
      <xdr:row>7</xdr:row>
      <xdr:rowOff>28575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4676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2</xdr:col>
      <xdr:colOff>1057275</xdr:colOff>
      <xdr:row>7</xdr:row>
      <xdr:rowOff>28575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300"/>
          <a:ext cx="336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19050</xdr:rowOff>
    </xdr:from>
    <xdr:to>
      <xdr:col>9</xdr:col>
      <xdr:colOff>638175</xdr:colOff>
      <xdr:row>6</xdr:row>
      <xdr:rowOff>66675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0025"/>
          <a:ext cx="397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28575</xdr:rowOff>
    </xdr:from>
    <xdr:to>
      <xdr:col>4</xdr:col>
      <xdr:colOff>352425</xdr:colOff>
      <xdr:row>6</xdr:row>
      <xdr:rowOff>9525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9550"/>
          <a:ext cx="2752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66675</xdr:rowOff>
    </xdr:from>
    <xdr:to>
      <xdr:col>10</xdr:col>
      <xdr:colOff>552450</xdr:colOff>
      <xdr:row>7</xdr:row>
      <xdr:rowOff>142875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57175"/>
          <a:ext cx="3971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</xdr:row>
      <xdr:rowOff>76200</xdr:rowOff>
    </xdr:from>
    <xdr:to>
      <xdr:col>2</xdr:col>
      <xdr:colOff>866775</xdr:colOff>
      <xdr:row>7</xdr:row>
      <xdr:rowOff>76200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6700"/>
          <a:ext cx="2724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2</xdr:row>
      <xdr:rowOff>28575</xdr:rowOff>
    </xdr:from>
    <xdr:to>
      <xdr:col>11</xdr:col>
      <xdr:colOff>257175</xdr:colOff>
      <xdr:row>9</xdr:row>
      <xdr:rowOff>28575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09575"/>
          <a:ext cx="3952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</xdr:row>
      <xdr:rowOff>76200</xdr:rowOff>
    </xdr:from>
    <xdr:to>
      <xdr:col>3</xdr:col>
      <xdr:colOff>438150</xdr:colOff>
      <xdr:row>9</xdr:row>
      <xdr:rowOff>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57200"/>
          <a:ext cx="2733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1</xdr:row>
      <xdr:rowOff>142875</xdr:rowOff>
    </xdr:from>
    <xdr:to>
      <xdr:col>10</xdr:col>
      <xdr:colOff>514350</xdr:colOff>
      <xdr:row>7</xdr:row>
      <xdr:rowOff>114300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33375"/>
          <a:ext cx="4038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123825</xdr:rowOff>
    </xdr:from>
    <xdr:to>
      <xdr:col>2</xdr:col>
      <xdr:colOff>304800</xdr:colOff>
      <xdr:row>7</xdr:row>
      <xdr:rowOff>19050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4325"/>
          <a:ext cx="2733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</xdr:row>
      <xdr:rowOff>47625</xdr:rowOff>
    </xdr:from>
    <xdr:to>
      <xdr:col>18</xdr:col>
      <xdr:colOff>95250</xdr:colOff>
      <xdr:row>7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8125"/>
          <a:ext cx="395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57150</xdr:rowOff>
    </xdr:from>
    <xdr:to>
      <xdr:col>3</xdr:col>
      <xdr:colOff>457200</xdr:colOff>
      <xdr:row>6</xdr:row>
      <xdr:rowOff>142875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47650"/>
          <a:ext cx="2524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152400</xdr:rowOff>
    </xdr:from>
    <xdr:to>
      <xdr:col>11</xdr:col>
      <xdr:colOff>590550</xdr:colOff>
      <xdr:row>8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52400"/>
          <a:ext cx="4067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47625</xdr:rowOff>
    </xdr:from>
    <xdr:to>
      <xdr:col>4</xdr:col>
      <xdr:colOff>171450</xdr:colOff>
      <xdr:row>8</xdr:row>
      <xdr:rowOff>28575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2590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nee%20Guida%202.3\DDS%20n.%20120%20del%2004.06.2021%20-%20ALLEGATO%20B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_Frontespizio"/>
      <sheetName val="Riepilogo I SAL"/>
      <sheetName val="Riepilogo II SAL"/>
      <sheetName val="Riepilogo SALDO"/>
      <sheetName val="Wp_1 Spese di personale"/>
      <sheetName val="Wp_1 Time sheet"/>
      <sheetName val="Wp_1 Missioni e rimborsi spese"/>
      <sheetName val="Wp_1 Spese Generali"/>
      <sheetName val="Wp_2 Spese di personale"/>
      <sheetName val="Wp_2 Time sheet"/>
      <sheetName val="Wp_2 Missioni e rimborsi spese"/>
      <sheetName val="Wp_2 Spese Generali"/>
      <sheetName val="Wp_3 Spese di personale"/>
      <sheetName val="Wp_3 Time sheet"/>
      <sheetName val="Wp_3 Acquisizione di servizi"/>
      <sheetName val="Wp_3 Acquisizione di consulenze"/>
      <sheetName val="Wp_3 Realizzazione di prototipi"/>
      <sheetName val="Wp3_ Beni durevoli"/>
      <sheetName val="Wp_3 Materiali di consumo"/>
      <sheetName val="Wp_3 Noleggi"/>
      <sheetName val="Wp_3 Missioni e rimborsi spese"/>
      <sheetName val="Wp_4 Spese di personale"/>
      <sheetName val="Wp_4 Time sheet"/>
      <sheetName val="Wp_4 Acquisizione di servizi"/>
      <sheetName val="Wp_4 Acquisizione di consulenze"/>
      <sheetName val="Wp_4 Materiali di consumo"/>
      <sheetName val="Wp_4 Noleggi"/>
      <sheetName val="Wp_4 Missioni e rimborsi spe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7"/>
  <sheetViews>
    <sheetView zoomScalePageLayoutView="0" workbookViewId="0" topLeftCell="A13">
      <selection activeCell="L14" sqref="L14"/>
    </sheetView>
  </sheetViews>
  <sheetFormatPr defaultColWidth="9.140625" defaultRowHeight="15"/>
  <cols>
    <col min="2" max="2" width="5.57421875" style="0" customWidth="1"/>
    <col min="17" max="17" width="8.7109375" style="0" customWidth="1"/>
    <col min="18" max="18" width="12.140625" style="0" customWidth="1"/>
  </cols>
  <sheetData>
    <row r="1" spans="19:27" ht="14.25">
      <c r="S1" s="2" t="s">
        <v>1</v>
      </c>
      <c r="T1" s="669" t="s">
        <v>2</v>
      </c>
      <c r="U1" s="670"/>
      <c r="V1" s="670"/>
      <c r="W1" s="670"/>
      <c r="X1" s="670"/>
      <c r="Y1" s="670"/>
      <c r="Z1" s="670"/>
      <c r="AA1" s="670"/>
    </row>
    <row r="2" spans="2:27" s="3" customFormat="1" ht="15" customHeight="1">
      <c r="B2" s="2" t="s">
        <v>1</v>
      </c>
      <c r="C2" s="669" t="s">
        <v>2</v>
      </c>
      <c r="D2" s="670"/>
      <c r="E2" s="670"/>
      <c r="F2" s="670"/>
      <c r="G2" s="670"/>
      <c r="H2" s="670"/>
      <c r="I2" s="670"/>
      <c r="J2" s="670"/>
      <c r="M2" s="676" t="s">
        <v>293</v>
      </c>
      <c r="N2" s="676"/>
      <c r="O2" s="676"/>
      <c r="P2" s="676"/>
      <c r="S2" s="5"/>
      <c r="T2" s="671" t="s">
        <v>4</v>
      </c>
      <c r="U2" s="672"/>
      <c r="V2" s="672"/>
      <c r="W2" s="672"/>
      <c r="X2" s="672"/>
      <c r="Y2" s="672"/>
      <c r="Z2" s="672"/>
      <c r="AA2" s="673"/>
    </row>
    <row r="3" spans="2:27" s="4" customFormat="1" ht="15" customHeight="1">
      <c r="B3" s="5"/>
      <c r="C3" s="671" t="s">
        <v>4</v>
      </c>
      <c r="D3" s="672"/>
      <c r="E3" s="672"/>
      <c r="F3" s="672"/>
      <c r="G3" s="672"/>
      <c r="H3" s="672"/>
      <c r="I3" s="672"/>
      <c r="J3" s="673"/>
      <c r="M3" s="31" t="s">
        <v>295</v>
      </c>
      <c r="N3" s="678" t="s">
        <v>293</v>
      </c>
      <c r="O3" s="678"/>
      <c r="P3" s="678"/>
      <c r="S3" s="1">
        <v>1</v>
      </c>
      <c r="T3" s="655" t="s">
        <v>372</v>
      </c>
      <c r="U3" s="655"/>
      <c r="V3" s="655"/>
      <c r="W3" s="655"/>
      <c r="X3" s="655"/>
      <c r="Y3" s="655"/>
      <c r="Z3" s="655"/>
      <c r="AA3" s="655"/>
    </row>
    <row r="4" spans="2:27" ht="53.25" customHeight="1">
      <c r="B4" s="1">
        <v>1</v>
      </c>
      <c r="C4" s="655" t="s">
        <v>383</v>
      </c>
      <c r="D4" s="655"/>
      <c r="E4" s="655"/>
      <c r="F4" s="655"/>
      <c r="G4" s="655"/>
      <c r="H4" s="655"/>
      <c r="I4" s="655"/>
      <c r="J4" s="655"/>
      <c r="M4" s="10" t="s">
        <v>294</v>
      </c>
      <c r="N4" s="677" t="s">
        <v>296</v>
      </c>
      <c r="O4" s="677"/>
      <c r="P4" s="677"/>
      <c r="S4" s="1">
        <v>2</v>
      </c>
      <c r="T4" s="655" t="s">
        <v>371</v>
      </c>
      <c r="U4" s="655"/>
      <c r="V4" s="655"/>
      <c r="W4" s="655"/>
      <c r="X4" s="655"/>
      <c r="Y4" s="655"/>
      <c r="Z4" s="655"/>
      <c r="AA4" s="655"/>
    </row>
    <row r="5" spans="2:27" ht="53.25" customHeight="1">
      <c r="B5" s="1">
        <v>2</v>
      </c>
      <c r="C5" s="655" t="s">
        <v>384</v>
      </c>
      <c r="D5" s="655"/>
      <c r="E5" s="655"/>
      <c r="F5" s="655"/>
      <c r="G5" s="655"/>
      <c r="H5" s="655"/>
      <c r="I5" s="655"/>
      <c r="J5" s="655"/>
      <c r="M5" s="10"/>
      <c r="N5" s="677"/>
      <c r="O5" s="677"/>
      <c r="P5" s="677"/>
      <c r="S5" s="1">
        <v>3</v>
      </c>
      <c r="T5" s="655" t="s">
        <v>373</v>
      </c>
      <c r="U5" s="655"/>
      <c r="V5" s="655"/>
      <c r="W5" s="655"/>
      <c r="X5" s="655"/>
      <c r="Y5" s="655"/>
      <c r="Z5" s="655"/>
      <c r="AA5" s="655"/>
    </row>
    <row r="6" spans="2:27" ht="53.25" customHeight="1">
      <c r="B6" s="1">
        <v>3</v>
      </c>
      <c r="C6" s="655" t="s">
        <v>385</v>
      </c>
      <c r="D6" s="655"/>
      <c r="E6" s="655"/>
      <c r="F6" s="655"/>
      <c r="G6" s="655"/>
      <c r="H6" s="655"/>
      <c r="I6" s="655"/>
      <c r="J6" s="655"/>
      <c r="M6" s="10"/>
      <c r="N6" s="677"/>
      <c r="O6" s="677"/>
      <c r="P6" s="677"/>
      <c r="S6" s="1">
        <v>4</v>
      </c>
      <c r="T6" s="655" t="s">
        <v>374</v>
      </c>
      <c r="U6" s="655"/>
      <c r="V6" s="655"/>
      <c r="W6" s="655"/>
      <c r="X6" s="655"/>
      <c r="Y6" s="655"/>
      <c r="Z6" s="655"/>
      <c r="AA6" s="655"/>
    </row>
    <row r="7" spans="2:27" ht="53.25" customHeight="1">
      <c r="B7" s="1">
        <v>4</v>
      </c>
      <c r="C7" s="655" t="s">
        <v>386</v>
      </c>
      <c r="D7" s="655"/>
      <c r="E7" s="655"/>
      <c r="F7" s="655"/>
      <c r="G7" s="655"/>
      <c r="H7" s="655"/>
      <c r="I7" s="655"/>
      <c r="J7" s="655"/>
      <c r="M7" s="10"/>
      <c r="N7" s="677"/>
      <c r="O7" s="677"/>
      <c r="P7" s="677"/>
      <c r="S7" s="1">
        <v>5</v>
      </c>
      <c r="T7" s="655" t="s">
        <v>382</v>
      </c>
      <c r="U7" s="655"/>
      <c r="V7" s="655"/>
      <c r="W7" s="655"/>
      <c r="X7" s="655"/>
      <c r="Y7" s="655"/>
      <c r="Z7" s="655"/>
      <c r="AA7" s="655"/>
    </row>
    <row r="8" spans="2:27" ht="53.25" customHeight="1">
      <c r="B8" s="1">
        <v>5</v>
      </c>
      <c r="C8" s="655" t="s">
        <v>387</v>
      </c>
      <c r="D8" s="655"/>
      <c r="E8" s="655"/>
      <c r="F8" s="655"/>
      <c r="G8" s="655"/>
      <c r="H8" s="655"/>
      <c r="I8" s="655"/>
      <c r="J8" s="655"/>
      <c r="M8" s="10"/>
      <c r="N8" s="677"/>
      <c r="O8" s="677"/>
      <c r="P8" s="677"/>
      <c r="S8" s="1">
        <v>6</v>
      </c>
      <c r="T8" s="655" t="s">
        <v>381</v>
      </c>
      <c r="U8" s="655"/>
      <c r="V8" s="655"/>
      <c r="W8" s="655"/>
      <c r="X8" s="655"/>
      <c r="Y8" s="655"/>
      <c r="Z8" s="655"/>
      <c r="AA8" s="655"/>
    </row>
    <row r="9" spans="2:27" ht="53.25" customHeight="1">
      <c r="B9" s="1">
        <v>6</v>
      </c>
      <c r="C9" s="655" t="s">
        <v>388</v>
      </c>
      <c r="D9" s="655"/>
      <c r="E9" s="655"/>
      <c r="F9" s="655"/>
      <c r="G9" s="655"/>
      <c r="H9" s="655"/>
      <c r="I9" s="655"/>
      <c r="J9" s="655"/>
      <c r="S9" s="1">
        <v>7</v>
      </c>
      <c r="T9" s="652" t="s">
        <v>375</v>
      </c>
      <c r="U9" s="653"/>
      <c r="V9" s="653"/>
      <c r="W9" s="653"/>
      <c r="X9" s="653"/>
      <c r="Y9" s="653"/>
      <c r="Z9" s="653"/>
      <c r="AA9" s="654"/>
    </row>
    <row r="10" spans="2:27" ht="53.25" customHeight="1">
      <c r="B10" s="1">
        <v>7</v>
      </c>
      <c r="C10" s="652" t="s">
        <v>389</v>
      </c>
      <c r="D10" s="653"/>
      <c r="E10" s="653"/>
      <c r="F10" s="653"/>
      <c r="G10" s="653"/>
      <c r="H10" s="653"/>
      <c r="I10" s="653"/>
      <c r="J10" s="654"/>
      <c r="S10" s="1">
        <v>8</v>
      </c>
      <c r="T10" s="652" t="s">
        <v>376</v>
      </c>
      <c r="U10" s="653"/>
      <c r="V10" s="653"/>
      <c r="W10" s="653"/>
      <c r="X10" s="653"/>
      <c r="Y10" s="653"/>
      <c r="Z10" s="653"/>
      <c r="AA10" s="654"/>
    </row>
    <row r="11" spans="2:27" ht="53.25" customHeight="1">
      <c r="B11" s="1">
        <v>8</v>
      </c>
      <c r="C11" s="652" t="s">
        <v>376</v>
      </c>
      <c r="D11" s="653"/>
      <c r="E11" s="653"/>
      <c r="F11" s="653"/>
      <c r="G11" s="653"/>
      <c r="H11" s="653"/>
      <c r="I11" s="653"/>
      <c r="J11" s="654"/>
      <c r="S11" s="1">
        <v>9</v>
      </c>
      <c r="T11" s="652" t="s">
        <v>377</v>
      </c>
      <c r="U11" s="653"/>
      <c r="V11" s="653"/>
      <c r="W11" s="653"/>
      <c r="X11" s="653"/>
      <c r="Y11" s="653"/>
      <c r="Z11" s="653"/>
      <c r="AA11" s="654"/>
    </row>
    <row r="12" spans="2:27" ht="53.25" customHeight="1">
      <c r="B12" s="1">
        <v>9</v>
      </c>
      <c r="C12" s="652" t="s">
        <v>390</v>
      </c>
      <c r="D12" s="653"/>
      <c r="E12" s="653"/>
      <c r="F12" s="653"/>
      <c r="G12" s="653"/>
      <c r="H12" s="653"/>
      <c r="I12" s="653"/>
      <c r="J12" s="654"/>
      <c r="S12" s="1">
        <v>10</v>
      </c>
      <c r="T12" s="652" t="s">
        <v>378</v>
      </c>
      <c r="U12" s="653"/>
      <c r="V12" s="653"/>
      <c r="W12" s="653"/>
      <c r="X12" s="653"/>
      <c r="Y12" s="653"/>
      <c r="Z12" s="653"/>
      <c r="AA12" s="654"/>
    </row>
    <row r="13" spans="2:27" ht="53.25" customHeight="1">
      <c r="B13" s="1">
        <v>10</v>
      </c>
      <c r="C13" s="652" t="s">
        <v>391</v>
      </c>
      <c r="D13" s="653"/>
      <c r="E13" s="653"/>
      <c r="F13" s="653"/>
      <c r="G13" s="653"/>
      <c r="H13" s="653"/>
      <c r="I13" s="653"/>
      <c r="J13" s="654"/>
      <c r="S13" s="1">
        <v>11</v>
      </c>
      <c r="T13" s="652" t="s">
        <v>379</v>
      </c>
      <c r="U13" s="653"/>
      <c r="V13" s="653"/>
      <c r="W13" s="653"/>
      <c r="X13" s="653"/>
      <c r="Y13" s="653"/>
      <c r="Z13" s="653"/>
      <c r="AA13" s="654"/>
    </row>
    <row r="14" spans="2:27" ht="53.25" customHeight="1">
      <c r="B14" s="1">
        <v>11</v>
      </c>
      <c r="C14" s="652" t="s">
        <v>392</v>
      </c>
      <c r="D14" s="653"/>
      <c r="E14" s="653"/>
      <c r="F14" s="653"/>
      <c r="G14" s="653"/>
      <c r="H14" s="653"/>
      <c r="I14" s="653"/>
      <c r="J14" s="654"/>
      <c r="S14" s="1">
        <v>12</v>
      </c>
      <c r="T14" s="652" t="s">
        <v>380</v>
      </c>
      <c r="U14" s="653"/>
      <c r="V14" s="653"/>
      <c r="W14" s="653"/>
      <c r="X14" s="653"/>
      <c r="Y14" s="653"/>
      <c r="Z14" s="653"/>
      <c r="AA14" s="654"/>
    </row>
    <row r="15" spans="2:10" ht="53.25" customHeight="1">
      <c r="B15" s="1">
        <v>12</v>
      </c>
      <c r="C15" s="652" t="s">
        <v>393</v>
      </c>
      <c r="D15" s="653"/>
      <c r="E15" s="653"/>
      <c r="F15" s="653"/>
      <c r="G15" s="653"/>
      <c r="H15" s="653"/>
      <c r="I15" s="653"/>
      <c r="J15" s="654"/>
    </row>
    <row r="16" ht="14.25" customHeight="1"/>
    <row r="17" spans="2:18" ht="27" customHeight="1">
      <c r="B17" s="2" t="s">
        <v>1</v>
      </c>
      <c r="C17" s="669" t="s">
        <v>261</v>
      </c>
      <c r="D17" s="670"/>
      <c r="E17" s="670"/>
      <c r="F17" s="670"/>
      <c r="G17" s="670"/>
      <c r="H17" s="670"/>
      <c r="I17" s="670"/>
      <c r="J17" s="670"/>
      <c r="M17" s="54"/>
      <c r="N17" s="674" t="s">
        <v>340</v>
      </c>
      <c r="O17" s="674"/>
      <c r="R17" s="58" t="s">
        <v>346</v>
      </c>
    </row>
    <row r="18" spans="2:18" ht="15" customHeight="1">
      <c r="B18" s="9"/>
      <c r="C18" s="657" t="s">
        <v>4</v>
      </c>
      <c r="D18" s="658"/>
      <c r="E18" s="658"/>
      <c r="F18" s="658"/>
      <c r="G18" s="658"/>
      <c r="H18" s="658"/>
      <c r="I18" s="658"/>
      <c r="J18" s="659"/>
      <c r="M18" s="55"/>
      <c r="N18" s="684" t="s">
        <v>4</v>
      </c>
      <c r="O18" s="684"/>
      <c r="R18" s="10" t="s">
        <v>4</v>
      </c>
    </row>
    <row r="19" spans="2:18" ht="15" customHeight="1">
      <c r="B19" s="9">
        <v>1</v>
      </c>
      <c r="C19" s="657" t="s">
        <v>311</v>
      </c>
      <c r="D19" s="658"/>
      <c r="E19" s="658"/>
      <c r="F19" s="658"/>
      <c r="G19" s="658"/>
      <c r="H19" s="658"/>
      <c r="I19" s="658"/>
      <c r="J19" s="659"/>
      <c r="M19" s="28">
        <v>1</v>
      </c>
      <c r="N19" s="675" t="s">
        <v>341</v>
      </c>
      <c r="O19" s="675"/>
      <c r="R19" s="10" t="s">
        <v>0</v>
      </c>
    </row>
    <row r="20" spans="2:18" ht="15" customHeight="1">
      <c r="B20" s="9">
        <v>2</v>
      </c>
      <c r="C20" s="657" t="s">
        <v>307</v>
      </c>
      <c r="D20" s="658"/>
      <c r="E20" s="658"/>
      <c r="F20" s="658"/>
      <c r="G20" s="658"/>
      <c r="H20" s="658"/>
      <c r="I20" s="658"/>
      <c r="J20" s="659"/>
      <c r="M20" s="28">
        <v>2</v>
      </c>
      <c r="N20" s="675" t="s">
        <v>342</v>
      </c>
      <c r="O20" s="675"/>
      <c r="R20" s="10" t="s">
        <v>347</v>
      </c>
    </row>
    <row r="21" spans="2:18" ht="15" customHeight="1">
      <c r="B21" s="9">
        <v>3</v>
      </c>
      <c r="C21" s="657" t="s">
        <v>310</v>
      </c>
      <c r="D21" s="658"/>
      <c r="E21" s="658"/>
      <c r="F21" s="658"/>
      <c r="G21" s="658"/>
      <c r="H21" s="658"/>
      <c r="I21" s="658"/>
      <c r="J21" s="659"/>
      <c r="M21" s="28">
        <v>3</v>
      </c>
      <c r="N21" s="675" t="s">
        <v>343</v>
      </c>
      <c r="O21" s="675"/>
      <c r="R21" s="10" t="s">
        <v>348</v>
      </c>
    </row>
    <row r="22" spans="2:18" ht="15" customHeight="1">
      <c r="B22" s="9">
        <v>4</v>
      </c>
      <c r="C22" s="657" t="s">
        <v>308</v>
      </c>
      <c r="D22" s="658"/>
      <c r="E22" s="658"/>
      <c r="F22" s="658"/>
      <c r="G22" s="658"/>
      <c r="H22" s="658"/>
      <c r="I22" s="658"/>
      <c r="J22" s="659"/>
      <c r="M22" s="28">
        <v>4</v>
      </c>
      <c r="N22" s="675" t="s">
        <v>344</v>
      </c>
      <c r="O22" s="675"/>
      <c r="R22" s="10" t="s">
        <v>349</v>
      </c>
    </row>
    <row r="23" spans="2:18" ht="15" customHeight="1">
      <c r="B23" s="9">
        <v>5</v>
      </c>
      <c r="C23" s="657" t="s">
        <v>309</v>
      </c>
      <c r="D23" s="658"/>
      <c r="E23" s="658"/>
      <c r="F23" s="658"/>
      <c r="G23" s="658"/>
      <c r="H23" s="658"/>
      <c r="I23" s="658"/>
      <c r="J23" s="659"/>
      <c r="R23" s="10" t="s">
        <v>350</v>
      </c>
    </row>
    <row r="24" spans="2:18" ht="15" customHeight="1">
      <c r="B24" s="9">
        <v>6</v>
      </c>
      <c r="C24" s="657" t="s">
        <v>262</v>
      </c>
      <c r="D24" s="658"/>
      <c r="E24" s="658"/>
      <c r="F24" s="658"/>
      <c r="G24" s="658"/>
      <c r="H24" s="658"/>
      <c r="I24" s="658"/>
      <c r="J24" s="659"/>
      <c r="R24" s="10" t="s">
        <v>351</v>
      </c>
    </row>
    <row r="25" spans="2:18" ht="15" customHeight="1">
      <c r="B25" s="9">
        <v>7</v>
      </c>
      <c r="C25" s="657" t="s">
        <v>285</v>
      </c>
      <c r="D25" s="658"/>
      <c r="E25" s="658"/>
      <c r="F25" s="658"/>
      <c r="G25" s="658"/>
      <c r="H25" s="658"/>
      <c r="I25" s="658"/>
      <c r="J25" s="659"/>
      <c r="R25" s="10" t="s">
        <v>352</v>
      </c>
    </row>
    <row r="26" spans="2:18" ht="15" customHeight="1">
      <c r="B26" s="9">
        <v>8</v>
      </c>
      <c r="C26" s="657" t="s">
        <v>263</v>
      </c>
      <c r="D26" s="658"/>
      <c r="E26" s="658"/>
      <c r="F26" s="658"/>
      <c r="G26" s="658"/>
      <c r="H26" s="658"/>
      <c r="I26" s="658"/>
      <c r="J26" s="659"/>
      <c r="R26" s="10" t="s">
        <v>353</v>
      </c>
    </row>
    <row r="27" spans="2:18" ht="15" customHeight="1">
      <c r="B27" s="9">
        <v>9</v>
      </c>
      <c r="C27" s="657" t="s">
        <v>264</v>
      </c>
      <c r="D27" s="658"/>
      <c r="E27" s="658"/>
      <c r="F27" s="658"/>
      <c r="G27" s="658"/>
      <c r="H27" s="658"/>
      <c r="I27" s="658"/>
      <c r="J27" s="659"/>
      <c r="R27" s="10" t="s">
        <v>354</v>
      </c>
    </row>
    <row r="28" spans="2:18" ht="15" customHeight="1">
      <c r="B28" s="9">
        <v>10</v>
      </c>
      <c r="C28" s="657" t="s">
        <v>312</v>
      </c>
      <c r="D28" s="658"/>
      <c r="E28" s="658"/>
      <c r="F28" s="658"/>
      <c r="G28" s="658"/>
      <c r="H28" s="658"/>
      <c r="I28" s="658"/>
      <c r="J28" s="659"/>
      <c r="R28" s="10" t="s">
        <v>355</v>
      </c>
    </row>
    <row r="29" spans="2:18" ht="15" customHeight="1">
      <c r="B29" s="9">
        <v>11</v>
      </c>
      <c r="C29" s="657" t="s">
        <v>313</v>
      </c>
      <c r="D29" s="658"/>
      <c r="E29" s="658"/>
      <c r="F29" s="658"/>
      <c r="G29" s="658"/>
      <c r="H29" s="658"/>
      <c r="I29" s="658"/>
      <c r="J29" s="659"/>
      <c r="R29" s="10" t="s">
        <v>356</v>
      </c>
    </row>
    <row r="30" spans="2:18" ht="15" customHeight="1">
      <c r="B30" s="9">
        <v>12</v>
      </c>
      <c r="C30" s="657" t="s">
        <v>314</v>
      </c>
      <c r="D30" s="658"/>
      <c r="E30" s="658"/>
      <c r="F30" s="658"/>
      <c r="G30" s="658"/>
      <c r="H30" s="658"/>
      <c r="I30" s="658"/>
      <c r="J30" s="659"/>
      <c r="R30" s="10" t="s">
        <v>357</v>
      </c>
    </row>
    <row r="31" spans="2:18" ht="15" customHeight="1">
      <c r="B31" s="9">
        <v>13</v>
      </c>
      <c r="C31" s="657" t="s">
        <v>283</v>
      </c>
      <c r="D31" s="658"/>
      <c r="E31" s="658"/>
      <c r="F31" s="658"/>
      <c r="G31" s="658"/>
      <c r="H31" s="658"/>
      <c r="I31" s="658"/>
      <c r="J31" s="659"/>
      <c r="R31" s="10" t="s">
        <v>358</v>
      </c>
    </row>
    <row r="32" spans="2:18" ht="15" customHeight="1">
      <c r="B32" s="9">
        <v>14</v>
      </c>
      <c r="C32" s="657" t="s">
        <v>284</v>
      </c>
      <c r="D32" s="658"/>
      <c r="E32" s="658"/>
      <c r="F32" s="658"/>
      <c r="G32" s="658"/>
      <c r="H32" s="658"/>
      <c r="I32" s="658"/>
      <c r="J32" s="659"/>
      <c r="R32" s="10" t="s">
        <v>359</v>
      </c>
    </row>
    <row r="33" ht="14.25">
      <c r="R33" s="10" t="s">
        <v>360</v>
      </c>
    </row>
    <row r="34" spans="2:18" ht="14.25" customHeight="1">
      <c r="B34" s="27" t="s">
        <v>278</v>
      </c>
      <c r="C34" s="668" t="s">
        <v>277</v>
      </c>
      <c r="D34" s="668"/>
      <c r="E34" s="668"/>
      <c r="F34" s="668"/>
      <c r="R34" s="10" t="s">
        <v>361</v>
      </c>
    </row>
    <row r="35" spans="2:18" ht="14.25">
      <c r="B35" s="10"/>
      <c r="C35" s="656" t="s">
        <v>4</v>
      </c>
      <c r="D35" s="656"/>
      <c r="E35" s="656"/>
      <c r="F35" s="656"/>
      <c r="R35" s="10" t="s">
        <v>362</v>
      </c>
    </row>
    <row r="36" spans="2:18" ht="14.25">
      <c r="B36" s="28">
        <v>1</v>
      </c>
      <c r="C36" s="656" t="s">
        <v>270</v>
      </c>
      <c r="D36" s="656"/>
      <c r="E36" s="656"/>
      <c r="F36" s="656"/>
      <c r="R36" s="10" t="s">
        <v>363</v>
      </c>
    </row>
    <row r="37" spans="2:18" ht="14.25">
      <c r="B37" s="28">
        <v>2</v>
      </c>
      <c r="C37" s="656" t="s">
        <v>280</v>
      </c>
      <c r="D37" s="656"/>
      <c r="E37" s="656"/>
      <c r="F37" s="656"/>
      <c r="R37" s="10" t="s">
        <v>364</v>
      </c>
    </row>
    <row r="38" spans="2:18" ht="14.25">
      <c r="B38" s="28">
        <v>3</v>
      </c>
      <c r="C38" s="656" t="s">
        <v>271</v>
      </c>
      <c r="D38" s="656"/>
      <c r="E38" s="656"/>
      <c r="F38" s="656"/>
      <c r="R38" s="10" t="s">
        <v>365</v>
      </c>
    </row>
    <row r="39" spans="2:18" ht="14.25">
      <c r="B39" s="28">
        <v>4</v>
      </c>
      <c r="C39" s="656" t="s">
        <v>272</v>
      </c>
      <c r="D39" s="656"/>
      <c r="E39" s="656"/>
      <c r="F39" s="656"/>
      <c r="R39" s="10" t="s">
        <v>366</v>
      </c>
    </row>
    <row r="40" spans="2:18" ht="14.25">
      <c r="B40" s="28">
        <v>5</v>
      </c>
      <c r="C40" s="656" t="s">
        <v>279</v>
      </c>
      <c r="D40" s="656"/>
      <c r="E40" s="656"/>
      <c r="F40" s="656"/>
      <c r="R40" s="10" t="s">
        <v>367</v>
      </c>
    </row>
    <row r="41" spans="2:6" ht="14.25">
      <c r="B41" s="28">
        <v>6</v>
      </c>
      <c r="C41" s="656" t="s">
        <v>273</v>
      </c>
      <c r="D41" s="656"/>
      <c r="E41" s="656"/>
      <c r="F41" s="656"/>
    </row>
    <row r="42" spans="2:19" ht="15">
      <c r="B42" s="28">
        <v>7</v>
      </c>
      <c r="C42" s="656" t="s">
        <v>274</v>
      </c>
      <c r="D42" s="656"/>
      <c r="E42" s="656"/>
      <c r="F42" s="656"/>
      <c r="P42" s="39"/>
      <c r="Q42" s="39"/>
      <c r="R42" s="39"/>
      <c r="S42" s="39"/>
    </row>
    <row r="43" spans="2:20" ht="15" customHeight="1">
      <c r="B43" s="28">
        <v>8</v>
      </c>
      <c r="C43" s="656" t="s">
        <v>282</v>
      </c>
      <c r="D43" s="656"/>
      <c r="E43" s="656"/>
      <c r="F43" s="656"/>
      <c r="P43" s="39"/>
      <c r="Q43" s="39"/>
      <c r="R43" s="39"/>
      <c r="S43" s="39"/>
      <c r="T43" s="39"/>
    </row>
    <row r="44" spans="2:20" ht="15" customHeight="1">
      <c r="B44" s="28">
        <v>9</v>
      </c>
      <c r="C44" s="656" t="s">
        <v>281</v>
      </c>
      <c r="D44" s="656"/>
      <c r="E44" s="656"/>
      <c r="F44" s="656"/>
      <c r="P44" s="39"/>
      <c r="Q44" s="39"/>
      <c r="R44" s="39"/>
      <c r="S44" s="39"/>
      <c r="T44" s="39"/>
    </row>
    <row r="45" spans="2:20" ht="15" customHeight="1">
      <c r="B45" s="28">
        <v>10</v>
      </c>
      <c r="C45" s="656" t="s">
        <v>275</v>
      </c>
      <c r="D45" s="656"/>
      <c r="E45" s="656"/>
      <c r="F45" s="656"/>
      <c r="P45" s="39"/>
      <c r="Q45" s="39"/>
      <c r="R45" s="39"/>
      <c r="S45" s="39"/>
      <c r="T45" s="39"/>
    </row>
    <row r="46" spans="2:20" ht="15" customHeight="1">
      <c r="B46" s="28">
        <v>11</v>
      </c>
      <c r="C46" s="656" t="s">
        <v>276</v>
      </c>
      <c r="D46" s="656"/>
      <c r="E46" s="656"/>
      <c r="F46" s="656"/>
      <c r="P46" s="39"/>
      <c r="Q46" s="39"/>
      <c r="R46" s="39"/>
      <c r="S46" s="39"/>
      <c r="T46" s="39"/>
    </row>
    <row r="48" spans="2:16" ht="14.25">
      <c r="B48" s="32" t="s">
        <v>297</v>
      </c>
      <c r="C48" s="680" t="s">
        <v>298</v>
      </c>
      <c r="D48" s="680"/>
      <c r="E48" s="680"/>
      <c r="H48" s="38" t="s">
        <v>297</v>
      </c>
      <c r="I48" s="681" t="s">
        <v>317</v>
      </c>
      <c r="J48" s="682"/>
      <c r="K48" s="683"/>
      <c r="P48" s="52"/>
    </row>
    <row r="49" spans="2:16" ht="14.25">
      <c r="B49" s="35"/>
      <c r="C49" s="33" t="s">
        <v>4</v>
      </c>
      <c r="D49" s="33"/>
      <c r="E49" s="33"/>
      <c r="H49" s="35"/>
      <c r="I49" s="665" t="s">
        <v>4</v>
      </c>
      <c r="J49" s="666"/>
      <c r="K49" s="667"/>
      <c r="M49" s="38" t="s">
        <v>297</v>
      </c>
      <c r="N49" s="52" t="s">
        <v>332</v>
      </c>
      <c r="O49" s="52"/>
      <c r="P49" s="51"/>
    </row>
    <row r="50" spans="2:16" ht="15" customHeight="1">
      <c r="B50" s="35">
        <v>1</v>
      </c>
      <c r="C50" s="679" t="s">
        <v>289</v>
      </c>
      <c r="D50" s="679"/>
      <c r="E50" s="679"/>
      <c r="H50" s="28">
        <v>1</v>
      </c>
      <c r="I50" s="665" t="s">
        <v>315</v>
      </c>
      <c r="J50" s="666"/>
      <c r="K50" s="667"/>
      <c r="M50" s="35"/>
      <c r="N50" s="51" t="s">
        <v>4</v>
      </c>
      <c r="O50" s="51"/>
      <c r="P50" s="53"/>
    </row>
    <row r="51" spans="2:16" ht="15" customHeight="1">
      <c r="B51" s="35">
        <v>2</v>
      </c>
      <c r="C51" s="679" t="s">
        <v>288</v>
      </c>
      <c r="D51" s="679"/>
      <c r="E51" s="679"/>
      <c r="H51" s="28">
        <v>2</v>
      </c>
      <c r="I51" s="665" t="s">
        <v>327</v>
      </c>
      <c r="J51" s="666"/>
      <c r="K51" s="667"/>
      <c r="M51" s="35">
        <v>1</v>
      </c>
      <c r="N51" s="51" t="s">
        <v>329</v>
      </c>
      <c r="O51" s="53"/>
      <c r="P51" s="51"/>
    </row>
    <row r="52" spans="2:16" ht="15" customHeight="1">
      <c r="B52" s="35">
        <v>3</v>
      </c>
      <c r="C52" s="679" t="s">
        <v>286</v>
      </c>
      <c r="D52" s="679"/>
      <c r="E52" s="679"/>
      <c r="H52" s="28">
        <v>3</v>
      </c>
      <c r="I52" s="665" t="s">
        <v>328</v>
      </c>
      <c r="J52" s="666"/>
      <c r="K52" s="667"/>
      <c r="M52" s="35">
        <v>2</v>
      </c>
      <c r="N52" s="51" t="s">
        <v>330</v>
      </c>
      <c r="O52" s="51"/>
      <c r="P52" s="50"/>
    </row>
    <row r="53" spans="2:16" ht="15" customHeight="1">
      <c r="B53" s="35">
        <v>4</v>
      </c>
      <c r="C53" s="34" t="s">
        <v>290</v>
      </c>
      <c r="D53" s="34"/>
      <c r="E53" s="34"/>
      <c r="H53" s="28">
        <v>4</v>
      </c>
      <c r="I53" s="660" t="s">
        <v>319</v>
      </c>
      <c r="J53" s="661"/>
      <c r="K53" s="662"/>
      <c r="M53" s="35">
        <v>3</v>
      </c>
      <c r="N53" s="48" t="s">
        <v>339</v>
      </c>
      <c r="O53" s="49"/>
      <c r="P53" s="51"/>
    </row>
    <row r="54" spans="2:16" ht="15" customHeight="1">
      <c r="B54" s="35">
        <v>5</v>
      </c>
      <c r="C54" s="679" t="s">
        <v>292</v>
      </c>
      <c r="D54" s="679"/>
      <c r="E54" s="679"/>
      <c r="H54" s="28">
        <v>5</v>
      </c>
      <c r="I54" s="660" t="s">
        <v>320</v>
      </c>
      <c r="J54" s="661"/>
      <c r="K54" s="662"/>
      <c r="M54" s="35">
        <v>4</v>
      </c>
      <c r="N54" s="51" t="s">
        <v>331</v>
      </c>
      <c r="O54" s="51"/>
      <c r="P54" s="44"/>
    </row>
    <row r="55" spans="2:16" ht="15" customHeight="1">
      <c r="B55" s="35">
        <v>6</v>
      </c>
      <c r="C55" s="679" t="s">
        <v>291</v>
      </c>
      <c r="D55" s="679"/>
      <c r="E55" s="679"/>
      <c r="H55" s="28">
        <v>6</v>
      </c>
      <c r="I55" s="665" t="s">
        <v>318</v>
      </c>
      <c r="J55" s="666"/>
      <c r="K55" s="667"/>
      <c r="M55" s="35">
        <v>5</v>
      </c>
      <c r="N55" s="44" t="s">
        <v>338</v>
      </c>
      <c r="O55" s="44"/>
      <c r="P55" s="47"/>
    </row>
    <row r="56" spans="2:16" ht="14.25">
      <c r="B56" s="35">
        <v>7</v>
      </c>
      <c r="C56" s="665" t="s">
        <v>287</v>
      </c>
      <c r="D56" s="666"/>
      <c r="E56" s="667"/>
      <c r="H56" s="28">
        <v>7</v>
      </c>
      <c r="I56" s="665" t="s">
        <v>316</v>
      </c>
      <c r="J56" s="666"/>
      <c r="K56" s="667"/>
      <c r="M56" s="35">
        <v>6</v>
      </c>
      <c r="N56" s="45" t="s">
        <v>287</v>
      </c>
      <c r="O56" s="46"/>
      <c r="P56" s="43"/>
    </row>
    <row r="57" spans="8:16" ht="14.25">
      <c r="H57" s="40">
        <v>8</v>
      </c>
      <c r="I57" s="665" t="s">
        <v>321</v>
      </c>
      <c r="J57" s="666"/>
      <c r="K57" s="667"/>
      <c r="M57" s="41"/>
      <c r="N57" s="11"/>
      <c r="O57" s="43"/>
      <c r="P57" s="11"/>
    </row>
    <row r="58" spans="2:16" ht="14.25">
      <c r="B58" s="36" t="s">
        <v>278</v>
      </c>
      <c r="C58" s="664" t="s">
        <v>299</v>
      </c>
      <c r="D58" s="664"/>
      <c r="E58" s="664"/>
      <c r="H58" s="40">
        <v>9</v>
      </c>
      <c r="I58" s="665" t="s">
        <v>322</v>
      </c>
      <c r="J58" s="666"/>
      <c r="K58" s="667"/>
      <c r="M58" s="41"/>
      <c r="N58" s="11"/>
      <c r="O58" s="11"/>
      <c r="P58" s="43"/>
    </row>
    <row r="59" spans="2:16" ht="14.25">
      <c r="B59" s="30"/>
      <c r="C59" s="663" t="s">
        <v>4</v>
      </c>
      <c r="D59" s="663"/>
      <c r="E59" s="663"/>
      <c r="H59" s="40">
        <v>10</v>
      </c>
      <c r="I59" s="660" t="s">
        <v>323</v>
      </c>
      <c r="J59" s="661"/>
      <c r="K59" s="662"/>
      <c r="M59" s="29"/>
      <c r="N59" s="11"/>
      <c r="O59" s="43"/>
      <c r="P59" s="11"/>
    </row>
    <row r="60" spans="2:16" ht="14.25">
      <c r="B60" s="35">
        <v>1</v>
      </c>
      <c r="C60" s="663" t="s">
        <v>300</v>
      </c>
      <c r="D60" s="663"/>
      <c r="E60" s="663"/>
      <c r="H60" s="40">
        <v>11</v>
      </c>
      <c r="I60" s="660" t="s">
        <v>324</v>
      </c>
      <c r="J60" s="661"/>
      <c r="K60" s="662"/>
      <c r="M60" s="29"/>
      <c r="N60" s="11"/>
      <c r="O60" s="11"/>
      <c r="P60" s="42"/>
    </row>
    <row r="61" spans="2:15" ht="14.25">
      <c r="B61" s="35">
        <v>2</v>
      </c>
      <c r="C61" s="663" t="s">
        <v>301</v>
      </c>
      <c r="D61" s="663"/>
      <c r="E61" s="663"/>
      <c r="H61" s="28">
        <v>12</v>
      </c>
      <c r="I61" s="660" t="s">
        <v>325</v>
      </c>
      <c r="J61" s="661"/>
      <c r="K61" s="662"/>
      <c r="M61" s="42"/>
      <c r="N61" s="42"/>
      <c r="O61" s="42"/>
    </row>
    <row r="62" spans="2:11" ht="14.25">
      <c r="B62" s="35">
        <v>3</v>
      </c>
      <c r="C62" s="663" t="s">
        <v>302</v>
      </c>
      <c r="D62" s="663"/>
      <c r="E62" s="663"/>
      <c r="H62" s="28">
        <v>13</v>
      </c>
      <c r="I62" s="660" t="s">
        <v>335</v>
      </c>
      <c r="J62" s="661"/>
      <c r="K62" s="662"/>
    </row>
    <row r="63" spans="2:11" ht="14.25">
      <c r="B63" s="35">
        <v>4</v>
      </c>
      <c r="C63" s="663" t="s">
        <v>303</v>
      </c>
      <c r="D63" s="663"/>
      <c r="E63" s="663"/>
      <c r="H63" s="28">
        <v>14</v>
      </c>
      <c r="I63" s="660" t="s">
        <v>326</v>
      </c>
      <c r="J63" s="661"/>
      <c r="K63" s="662"/>
    </row>
    <row r="64" spans="2:11" ht="14.25">
      <c r="B64" s="35">
        <v>5</v>
      </c>
      <c r="C64" s="663" t="s">
        <v>304</v>
      </c>
      <c r="D64" s="663"/>
      <c r="E64" s="663"/>
      <c r="H64" s="28">
        <v>15</v>
      </c>
      <c r="I64" s="660" t="s">
        <v>333</v>
      </c>
      <c r="J64" s="661"/>
      <c r="K64" s="662"/>
    </row>
    <row r="65" spans="2:11" ht="14.25">
      <c r="B65" s="37">
        <v>6</v>
      </c>
      <c r="C65" s="663" t="s">
        <v>305</v>
      </c>
      <c r="D65" s="663"/>
      <c r="E65" s="663"/>
      <c r="H65" s="40">
        <v>16</v>
      </c>
      <c r="I65" s="660" t="s">
        <v>334</v>
      </c>
      <c r="J65" s="661"/>
      <c r="K65" s="662"/>
    </row>
    <row r="66" spans="2:11" ht="14.25">
      <c r="B66" s="37">
        <v>7</v>
      </c>
      <c r="C66" s="663" t="s">
        <v>306</v>
      </c>
      <c r="D66" s="663"/>
      <c r="E66" s="663"/>
      <c r="H66" s="40">
        <v>17</v>
      </c>
      <c r="I66" s="10" t="s">
        <v>336</v>
      </c>
      <c r="J66" s="10"/>
      <c r="K66" s="10"/>
    </row>
    <row r="67" spans="2:11" ht="14.25">
      <c r="B67" s="37">
        <v>8</v>
      </c>
      <c r="C67" s="663" t="s">
        <v>287</v>
      </c>
      <c r="D67" s="663"/>
      <c r="E67" s="663"/>
      <c r="H67" s="40">
        <v>18</v>
      </c>
      <c r="I67" s="660" t="s">
        <v>337</v>
      </c>
      <c r="J67" s="661"/>
      <c r="K67" s="662"/>
    </row>
  </sheetData>
  <sheetProtection/>
  <mergeCells count="106">
    <mergeCell ref="N21:O21"/>
    <mergeCell ref="N22:O22"/>
    <mergeCell ref="N18:O18"/>
    <mergeCell ref="T1:AA1"/>
    <mergeCell ref="T2:AA2"/>
    <mergeCell ref="T3:AA3"/>
    <mergeCell ref="T4:AA4"/>
    <mergeCell ref="T5:AA5"/>
    <mergeCell ref="T6:AA6"/>
    <mergeCell ref="T7:AA7"/>
    <mergeCell ref="I58:K58"/>
    <mergeCell ref="I49:K49"/>
    <mergeCell ref="I63:K63"/>
    <mergeCell ref="I60:K60"/>
    <mergeCell ref="I48:K48"/>
    <mergeCell ref="I50:K50"/>
    <mergeCell ref="I55:K55"/>
    <mergeCell ref="I54:K54"/>
    <mergeCell ref="I56:K56"/>
    <mergeCell ref="I57:K57"/>
    <mergeCell ref="I51:K51"/>
    <mergeCell ref="I52:K52"/>
    <mergeCell ref="C55:E55"/>
    <mergeCell ref="C48:E48"/>
    <mergeCell ref="C50:E50"/>
    <mergeCell ref="C51:E51"/>
    <mergeCell ref="C52:E52"/>
    <mergeCell ref="C54:E54"/>
    <mergeCell ref="I53:K53"/>
    <mergeCell ref="M2:P2"/>
    <mergeCell ref="N6:P6"/>
    <mergeCell ref="N5:P5"/>
    <mergeCell ref="N7:P7"/>
    <mergeCell ref="C7:J7"/>
    <mergeCell ref="C8:J8"/>
    <mergeCell ref="N8:P8"/>
    <mergeCell ref="N4:P4"/>
    <mergeCell ref="N3:P3"/>
    <mergeCell ref="N17:O17"/>
    <mergeCell ref="N19:O19"/>
    <mergeCell ref="N20:O20"/>
    <mergeCell ref="C20:J20"/>
    <mergeCell ref="C17:J17"/>
    <mergeCell ref="C18:J18"/>
    <mergeCell ref="C22:J22"/>
    <mergeCell ref="C31:J31"/>
    <mergeCell ref="C27:J27"/>
    <mergeCell ref="C26:J26"/>
    <mergeCell ref="C23:J23"/>
    <mergeCell ref="C29:J29"/>
    <mergeCell ref="C30:J30"/>
    <mergeCell ref="C25:J25"/>
    <mergeCell ref="C28:J28"/>
    <mergeCell ref="C32:J32"/>
    <mergeCell ref="C2:J2"/>
    <mergeCell ref="C3:J3"/>
    <mergeCell ref="C4:J4"/>
    <mergeCell ref="C5:J5"/>
    <mergeCell ref="C6:J6"/>
    <mergeCell ref="C19:J19"/>
    <mergeCell ref="C9:J9"/>
    <mergeCell ref="C10:J10"/>
    <mergeCell ref="C21:J21"/>
    <mergeCell ref="C11:J11"/>
    <mergeCell ref="C12:J12"/>
    <mergeCell ref="C39:F39"/>
    <mergeCell ref="C41:F41"/>
    <mergeCell ref="C56:E56"/>
    <mergeCell ref="C46:F46"/>
    <mergeCell ref="C40:F40"/>
    <mergeCell ref="C34:F34"/>
    <mergeCell ref="C35:F35"/>
    <mergeCell ref="C13:J13"/>
    <mergeCell ref="C66:E66"/>
    <mergeCell ref="C67:E67"/>
    <mergeCell ref="C58:E58"/>
    <mergeCell ref="C59:E59"/>
    <mergeCell ref="C60:E60"/>
    <mergeCell ref="C61:E61"/>
    <mergeCell ref="C62:E62"/>
    <mergeCell ref="C63:E63"/>
    <mergeCell ref="C64:E64"/>
    <mergeCell ref="C65:E65"/>
    <mergeCell ref="I67:K67"/>
    <mergeCell ref="I65:K65"/>
    <mergeCell ref="I64:K64"/>
    <mergeCell ref="I62:K62"/>
    <mergeCell ref="I61:K61"/>
    <mergeCell ref="I59:K59"/>
    <mergeCell ref="C14:J14"/>
    <mergeCell ref="C15:J15"/>
    <mergeCell ref="C42:F42"/>
    <mergeCell ref="C43:F43"/>
    <mergeCell ref="C45:F45"/>
    <mergeCell ref="C44:F44"/>
    <mergeCell ref="C36:F36"/>
    <mergeCell ref="C37:F37"/>
    <mergeCell ref="C38:F38"/>
    <mergeCell ref="C24:J24"/>
    <mergeCell ref="T14:AA14"/>
    <mergeCell ref="T8:AA8"/>
    <mergeCell ref="T9:AA9"/>
    <mergeCell ref="T10:AA10"/>
    <mergeCell ref="T11:AA11"/>
    <mergeCell ref="T12:AA12"/>
    <mergeCell ref="T13:A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39"/>
  <sheetViews>
    <sheetView zoomScale="85" zoomScaleNormal="85" zoomScalePageLayoutView="0" workbookViewId="0" topLeftCell="C17">
      <selection activeCell="K23" sqref="K23"/>
    </sheetView>
  </sheetViews>
  <sheetFormatPr defaultColWidth="11.8515625" defaultRowHeight="15"/>
  <cols>
    <col min="1" max="1" width="15.28125" style="0" customWidth="1"/>
    <col min="2" max="5" width="11.8515625" style="0" customWidth="1"/>
    <col min="6" max="6" width="14.28125" style="0" customWidth="1"/>
    <col min="7" max="7" width="11.8515625" style="0" customWidth="1"/>
    <col min="8" max="8" width="15.7109375" style="0" customWidth="1"/>
  </cols>
  <sheetData>
    <row r="3" spans="1:13" ht="15">
      <c r="A3" s="228"/>
      <c r="B3" s="229"/>
      <c r="C3" s="229"/>
      <c r="D3" s="229"/>
      <c r="E3" s="229"/>
      <c r="F3" s="229"/>
      <c r="G3" s="229"/>
      <c r="H3" s="694"/>
      <c r="I3" s="694"/>
      <c r="J3" s="335"/>
      <c r="K3" s="335"/>
      <c r="L3" s="336"/>
      <c r="M3" s="42"/>
    </row>
    <row r="4" spans="1:13" ht="15">
      <c r="A4" s="230"/>
      <c r="B4" s="231"/>
      <c r="C4" s="231"/>
      <c r="D4" s="231"/>
      <c r="E4" s="231"/>
      <c r="F4" s="231"/>
      <c r="G4" s="231"/>
      <c r="H4" s="231"/>
      <c r="I4" s="231"/>
      <c r="J4" s="42"/>
      <c r="K4" s="42"/>
      <c r="L4" s="288"/>
      <c r="M4" s="42"/>
    </row>
    <row r="5" spans="1:13" ht="15">
      <c r="A5" s="230"/>
      <c r="B5" s="231"/>
      <c r="C5" s="231"/>
      <c r="D5" s="231"/>
      <c r="E5" s="231"/>
      <c r="F5" s="231"/>
      <c r="G5" s="231"/>
      <c r="H5" s="231"/>
      <c r="I5" s="231"/>
      <c r="J5" s="42"/>
      <c r="K5" s="42"/>
      <c r="L5" s="288"/>
      <c r="M5" s="42"/>
    </row>
    <row r="6" spans="1:13" ht="22.5">
      <c r="A6" s="230"/>
      <c r="B6" s="231"/>
      <c r="C6" s="233"/>
      <c r="D6" s="231"/>
      <c r="E6" s="233"/>
      <c r="F6" s="231"/>
      <c r="G6" s="231"/>
      <c r="H6" s="231"/>
      <c r="I6" s="231"/>
      <c r="J6" s="42"/>
      <c r="K6" s="42"/>
      <c r="L6" s="288"/>
      <c r="M6" s="42"/>
    </row>
    <row r="7" spans="1:13" ht="15">
      <c r="A7" s="230"/>
      <c r="B7" s="231"/>
      <c r="C7" s="231"/>
      <c r="D7" s="231"/>
      <c r="E7" s="231"/>
      <c r="F7" s="231"/>
      <c r="G7" s="231"/>
      <c r="H7" s="231"/>
      <c r="I7" s="231"/>
      <c r="J7" s="42"/>
      <c r="K7" s="42"/>
      <c r="L7" s="288"/>
      <c r="M7" s="42"/>
    </row>
    <row r="8" spans="1:13" ht="15">
      <c r="A8" s="230"/>
      <c r="B8" s="231"/>
      <c r="C8" s="231"/>
      <c r="D8" s="231"/>
      <c r="E8" s="231"/>
      <c r="F8" s="231"/>
      <c r="G8" s="231"/>
      <c r="H8" s="231"/>
      <c r="I8" s="231"/>
      <c r="J8" s="42"/>
      <c r="K8" s="42"/>
      <c r="L8" s="288"/>
      <c r="M8" s="42"/>
    </row>
    <row r="9" spans="1:13" ht="15">
      <c r="A9" s="230"/>
      <c r="B9" s="231"/>
      <c r="C9" s="231"/>
      <c r="D9" s="231"/>
      <c r="E9" s="231"/>
      <c r="F9" s="231"/>
      <c r="G9" s="231"/>
      <c r="H9" s="231"/>
      <c r="I9" s="231"/>
      <c r="J9" s="42"/>
      <c r="K9" s="42"/>
      <c r="L9" s="288"/>
      <c r="M9" s="42"/>
    </row>
    <row r="10" spans="1:13" ht="15">
      <c r="A10" s="230"/>
      <c r="B10" s="334"/>
      <c r="C10" s="235"/>
      <c r="D10" s="696"/>
      <c r="E10" s="696"/>
      <c r="F10" s="696"/>
      <c r="G10" s="235"/>
      <c r="H10" s="236"/>
      <c r="I10" s="236"/>
      <c r="J10" s="42"/>
      <c r="K10" s="42"/>
      <c r="L10" s="288"/>
      <c r="M10" s="42"/>
    </row>
    <row r="11" spans="1:13" ht="17.25" customHeight="1">
      <c r="A11" s="697" t="s">
        <v>463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288"/>
      <c r="M11" s="42"/>
    </row>
    <row r="12" spans="1:13" ht="17.25" customHeight="1">
      <c r="A12" s="697" t="s">
        <v>464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288"/>
      <c r="M12" s="42"/>
    </row>
    <row r="13" spans="1:13" ht="17.25" customHeight="1">
      <c r="A13" s="697" t="s">
        <v>465</v>
      </c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288"/>
      <c r="M13" s="42"/>
    </row>
    <row r="14" spans="1:13" ht="15.75" customHeight="1">
      <c r="A14" s="700" t="s">
        <v>466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288"/>
      <c r="M14" s="42"/>
    </row>
    <row r="15" spans="1:13" ht="15.7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42"/>
      <c r="K15" s="42"/>
      <c r="L15" s="288"/>
      <c r="M15" s="42"/>
    </row>
    <row r="16" spans="1:13" ht="20.25">
      <c r="A16" s="241"/>
      <c r="B16" s="242"/>
      <c r="C16" s="242"/>
      <c r="D16" s="242"/>
      <c r="E16" s="242"/>
      <c r="F16" s="242"/>
      <c r="G16" s="242"/>
      <c r="H16" s="242"/>
      <c r="I16" s="242"/>
      <c r="J16" s="21"/>
      <c r="K16" s="21"/>
      <c r="L16" s="292"/>
      <c r="M16" s="42"/>
    </row>
    <row r="17" spans="1:12" ht="22.5" customHeight="1">
      <c r="A17" s="856" t="s">
        <v>450</v>
      </c>
      <c r="B17" s="856"/>
      <c r="C17" s="856"/>
      <c r="D17" s="856"/>
      <c r="E17" s="856"/>
      <c r="F17" s="856"/>
      <c r="G17" s="856"/>
      <c r="H17" s="856"/>
      <c r="I17" s="856"/>
      <c r="J17" s="856"/>
      <c r="K17" s="856"/>
      <c r="L17" s="856"/>
    </row>
    <row r="18" spans="1:20" s="201" customFormat="1" ht="24" customHeight="1">
      <c r="A18" s="886" t="s">
        <v>265</v>
      </c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8"/>
      <c r="M18" s="198"/>
      <c r="N18" s="198"/>
      <c r="O18" s="198"/>
      <c r="P18" s="198"/>
      <c r="Q18" s="199"/>
      <c r="R18" s="200"/>
      <c r="S18" s="199"/>
      <c r="T18" s="199"/>
    </row>
    <row r="21" spans="1:24" ht="21">
      <c r="A21" s="389"/>
      <c r="B21" s="389"/>
      <c r="C21" s="389"/>
      <c r="D21" s="889"/>
      <c r="E21" s="889"/>
      <c r="F21" s="390"/>
      <c r="G21" s="390"/>
      <c r="H21" s="390"/>
      <c r="I21" s="390"/>
      <c r="J21" s="390"/>
      <c r="K21" s="389"/>
      <c r="L21" s="389"/>
      <c r="M21" s="389"/>
      <c r="N21" s="389"/>
      <c r="O21" s="389"/>
      <c r="P21" s="389"/>
      <c r="Q21" s="389"/>
      <c r="R21" s="391"/>
      <c r="S21" s="391"/>
      <c r="T21" s="391"/>
      <c r="U21" s="392"/>
      <c r="V21" s="392"/>
      <c r="W21" s="392"/>
      <c r="X21" s="389"/>
    </row>
    <row r="22" spans="1:24" ht="14.25">
      <c r="A22" s="858" t="s">
        <v>576</v>
      </c>
      <c r="B22" s="858"/>
      <c r="C22" s="858"/>
      <c r="D22" s="858"/>
      <c r="E22" s="858"/>
      <c r="F22" s="858"/>
      <c r="G22" s="858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858"/>
      <c r="U22" s="858"/>
      <c r="V22" s="858"/>
      <c r="W22" s="858"/>
      <c r="X22" s="858"/>
    </row>
    <row r="23" spans="1:24" ht="18" thickBot="1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4"/>
      <c r="L23" s="395"/>
      <c r="M23" s="395"/>
      <c r="N23" s="396"/>
      <c r="O23" s="395"/>
      <c r="P23" s="396"/>
      <c r="Q23" s="396"/>
      <c r="R23" s="397"/>
      <c r="S23" s="397"/>
      <c r="T23" s="397"/>
      <c r="U23" s="397"/>
      <c r="V23" s="397"/>
      <c r="W23" s="397"/>
      <c r="X23" s="396"/>
    </row>
    <row r="24" spans="1:24" s="385" customFormat="1" ht="162" customHeight="1" thickBot="1">
      <c r="A24" s="421" t="s">
        <v>577</v>
      </c>
      <c r="B24" s="421" t="s">
        <v>578</v>
      </c>
      <c r="C24" s="421" t="s">
        <v>579</v>
      </c>
      <c r="D24" s="422" t="s">
        <v>580</v>
      </c>
      <c r="E24" s="421" t="s">
        <v>581</v>
      </c>
      <c r="F24" s="421" t="s">
        <v>582</v>
      </c>
      <c r="G24" s="421" t="s">
        <v>583</v>
      </c>
      <c r="H24" s="421" t="s">
        <v>584</v>
      </c>
      <c r="I24" s="421" t="s">
        <v>585</v>
      </c>
      <c r="J24" s="421" t="s">
        <v>593</v>
      </c>
      <c r="K24" s="421" t="s">
        <v>586</v>
      </c>
      <c r="L24" s="423" t="s">
        <v>587</v>
      </c>
      <c r="M24" s="421" t="s">
        <v>588</v>
      </c>
      <c r="N24" s="423" t="s">
        <v>565</v>
      </c>
      <c r="O24" s="890" t="s">
        <v>558</v>
      </c>
      <c r="P24" s="892" t="s">
        <v>589</v>
      </c>
      <c r="Q24" s="892" t="s">
        <v>560</v>
      </c>
      <c r="R24" s="884" t="s">
        <v>545</v>
      </c>
      <c r="S24" s="884"/>
      <c r="T24" s="884"/>
      <c r="U24" s="884"/>
      <c r="V24" s="884"/>
      <c r="W24" s="884"/>
      <c r="X24" s="884"/>
    </row>
    <row r="25" spans="1:24" ht="34.5" thickBot="1">
      <c r="A25" s="894" t="s">
        <v>574</v>
      </c>
      <c r="B25" s="895"/>
      <c r="C25" s="895"/>
      <c r="D25" s="895"/>
      <c r="E25" s="895"/>
      <c r="F25" s="895"/>
      <c r="G25" s="896"/>
      <c r="H25" s="398">
        <f>SUM(H26:H37)</f>
        <v>0</v>
      </c>
      <c r="I25" s="399">
        <f>SUM(I26:I37)</f>
        <v>0</v>
      </c>
      <c r="J25" s="399"/>
      <c r="K25" s="400">
        <f>SUM(K26:K37)</f>
        <v>0</v>
      </c>
      <c r="L25" s="398">
        <f>SUM(L26:L37)</f>
        <v>0</v>
      </c>
      <c r="M25" s="399"/>
      <c r="N25" s="398">
        <f>SUM(N26:N37)</f>
        <v>0</v>
      </c>
      <c r="O25" s="891"/>
      <c r="P25" s="893"/>
      <c r="Q25" s="893"/>
      <c r="R25" s="432" t="s">
        <v>566</v>
      </c>
      <c r="S25" s="432" t="s">
        <v>567</v>
      </c>
      <c r="T25" s="432" t="s">
        <v>590</v>
      </c>
      <c r="U25" s="884" t="s">
        <v>569</v>
      </c>
      <c r="V25" s="884"/>
      <c r="W25" s="884"/>
      <c r="X25" s="884"/>
    </row>
    <row r="26" spans="1:24" ht="15.75">
      <c r="A26" s="401"/>
      <c r="B26" s="401"/>
      <c r="C26" s="401"/>
      <c r="D26" s="401"/>
      <c r="E26" s="401"/>
      <c r="F26" s="401"/>
      <c r="G26" s="401"/>
      <c r="H26" s="402">
        <f>SUM(D26:G26)</f>
        <v>0</v>
      </c>
      <c r="I26" s="403"/>
      <c r="J26" s="404">
        <f>IF(H26,H26/I26,"")</f>
      </c>
      <c r="K26" s="405"/>
      <c r="L26" s="406">
        <f>_xlfn.IFERROR(J26*K26,"")</f>
      </c>
      <c r="M26" s="407"/>
      <c r="N26" s="408">
        <f>_xlfn.IFERROR(L26*M26,"")</f>
      </c>
      <c r="O26" s="409"/>
      <c r="P26" s="410"/>
      <c r="Q26" s="411"/>
      <c r="R26" s="412"/>
      <c r="S26" s="412"/>
      <c r="T26" s="413">
        <f>R26*M26</f>
        <v>0</v>
      </c>
      <c r="U26" s="885"/>
      <c r="V26" s="885"/>
      <c r="W26" s="885"/>
      <c r="X26" s="885"/>
    </row>
    <row r="27" spans="1:24" ht="15.75">
      <c r="A27" s="401"/>
      <c r="B27" s="414"/>
      <c r="C27" s="414"/>
      <c r="D27" s="401"/>
      <c r="E27" s="414"/>
      <c r="F27" s="414"/>
      <c r="G27" s="414"/>
      <c r="H27" s="402">
        <f aca="true" t="shared" si="0" ref="H27:H37">SUM(D27:G27)</f>
        <v>0</v>
      </c>
      <c r="I27" s="403"/>
      <c r="J27" s="404">
        <f aca="true" t="shared" si="1" ref="J27:J37">IF(H27,H27/I27,"")</f>
      </c>
      <c r="K27" s="405"/>
      <c r="L27" s="406">
        <f aca="true" t="shared" si="2" ref="L27:L37">_xlfn.IFERROR(J27*K27,"")</f>
      </c>
      <c r="M27" s="407"/>
      <c r="N27" s="408">
        <f aca="true" t="shared" si="3" ref="N27:N37">_xlfn.IFERROR(L27*M27,"")</f>
      </c>
      <c r="O27" s="415"/>
      <c r="P27" s="416"/>
      <c r="Q27" s="417"/>
      <c r="R27" s="412"/>
      <c r="S27" s="412"/>
      <c r="T27" s="413">
        <f aca="true" t="shared" si="4" ref="T27:T37">R27*M27</f>
        <v>0</v>
      </c>
      <c r="U27" s="885"/>
      <c r="V27" s="885"/>
      <c r="W27" s="885"/>
      <c r="X27" s="885"/>
    </row>
    <row r="28" spans="1:24" ht="15.75">
      <c r="A28" s="401"/>
      <c r="B28" s="414"/>
      <c r="C28" s="414"/>
      <c r="D28" s="401"/>
      <c r="E28" s="414"/>
      <c r="F28" s="414"/>
      <c r="G28" s="414"/>
      <c r="H28" s="402">
        <f t="shared" si="0"/>
        <v>0</v>
      </c>
      <c r="I28" s="403"/>
      <c r="J28" s="404">
        <f t="shared" si="1"/>
      </c>
      <c r="K28" s="405"/>
      <c r="L28" s="406">
        <f t="shared" si="2"/>
      </c>
      <c r="M28" s="407"/>
      <c r="N28" s="408">
        <f t="shared" si="3"/>
      </c>
      <c r="O28" s="415"/>
      <c r="P28" s="416"/>
      <c r="Q28" s="417"/>
      <c r="R28" s="412"/>
      <c r="S28" s="412"/>
      <c r="T28" s="413">
        <f t="shared" si="4"/>
        <v>0</v>
      </c>
      <c r="U28" s="885"/>
      <c r="V28" s="885"/>
      <c r="W28" s="885"/>
      <c r="X28" s="885"/>
    </row>
    <row r="29" spans="1:24" ht="15.75">
      <c r="A29" s="401"/>
      <c r="B29" s="414"/>
      <c r="C29" s="414"/>
      <c r="D29" s="401"/>
      <c r="E29" s="414"/>
      <c r="F29" s="414"/>
      <c r="G29" s="414"/>
      <c r="H29" s="402">
        <f t="shared" si="0"/>
        <v>0</v>
      </c>
      <c r="I29" s="403"/>
      <c r="J29" s="404">
        <f t="shared" si="1"/>
      </c>
      <c r="K29" s="405"/>
      <c r="L29" s="406">
        <f t="shared" si="2"/>
      </c>
      <c r="M29" s="407"/>
      <c r="N29" s="408">
        <f t="shared" si="3"/>
      </c>
      <c r="O29" s="415"/>
      <c r="P29" s="416"/>
      <c r="Q29" s="417"/>
      <c r="R29" s="412"/>
      <c r="S29" s="412"/>
      <c r="T29" s="413">
        <f t="shared" si="4"/>
        <v>0</v>
      </c>
      <c r="U29" s="885"/>
      <c r="V29" s="885"/>
      <c r="W29" s="885"/>
      <c r="X29" s="885"/>
    </row>
    <row r="30" spans="1:24" ht="15.75">
      <c r="A30" s="401"/>
      <c r="B30" s="414"/>
      <c r="C30" s="414"/>
      <c r="D30" s="401"/>
      <c r="E30" s="414"/>
      <c r="F30" s="414"/>
      <c r="G30" s="414"/>
      <c r="H30" s="402">
        <f t="shared" si="0"/>
        <v>0</v>
      </c>
      <c r="I30" s="403"/>
      <c r="J30" s="404">
        <f t="shared" si="1"/>
      </c>
      <c r="K30" s="405"/>
      <c r="L30" s="406">
        <f t="shared" si="2"/>
      </c>
      <c r="M30" s="407"/>
      <c r="N30" s="408">
        <f t="shared" si="3"/>
      </c>
      <c r="O30" s="415"/>
      <c r="P30" s="416"/>
      <c r="Q30" s="417"/>
      <c r="R30" s="412"/>
      <c r="S30" s="412"/>
      <c r="T30" s="413">
        <f t="shared" si="4"/>
        <v>0</v>
      </c>
      <c r="U30" s="885"/>
      <c r="V30" s="885"/>
      <c r="W30" s="885"/>
      <c r="X30" s="885"/>
    </row>
    <row r="31" spans="1:24" ht="15.75">
      <c r="A31" s="401"/>
      <c r="B31" s="414"/>
      <c r="C31" s="414"/>
      <c r="D31" s="401"/>
      <c r="E31" s="414"/>
      <c r="F31" s="414"/>
      <c r="G31" s="414"/>
      <c r="H31" s="402">
        <f t="shared" si="0"/>
        <v>0</v>
      </c>
      <c r="I31" s="403"/>
      <c r="J31" s="404">
        <f t="shared" si="1"/>
      </c>
      <c r="K31" s="405"/>
      <c r="L31" s="406">
        <f t="shared" si="2"/>
      </c>
      <c r="M31" s="407"/>
      <c r="N31" s="408">
        <f t="shared" si="3"/>
      </c>
      <c r="O31" s="415"/>
      <c r="P31" s="416"/>
      <c r="Q31" s="417"/>
      <c r="R31" s="412"/>
      <c r="S31" s="412"/>
      <c r="T31" s="413">
        <f t="shared" si="4"/>
        <v>0</v>
      </c>
      <c r="U31" s="885"/>
      <c r="V31" s="885"/>
      <c r="W31" s="885"/>
      <c r="X31" s="885"/>
    </row>
    <row r="32" spans="1:24" ht="15.75">
      <c r="A32" s="401"/>
      <c r="B32" s="414"/>
      <c r="C32" s="414"/>
      <c r="D32" s="401"/>
      <c r="E32" s="414"/>
      <c r="F32" s="414"/>
      <c r="G32" s="414"/>
      <c r="H32" s="402">
        <f t="shared" si="0"/>
        <v>0</v>
      </c>
      <c r="I32" s="403"/>
      <c r="J32" s="404">
        <f t="shared" si="1"/>
      </c>
      <c r="K32" s="405"/>
      <c r="L32" s="406">
        <f t="shared" si="2"/>
      </c>
      <c r="M32" s="407"/>
      <c r="N32" s="408">
        <f t="shared" si="3"/>
      </c>
      <c r="O32" s="415"/>
      <c r="P32" s="416"/>
      <c r="Q32" s="417"/>
      <c r="R32" s="412"/>
      <c r="S32" s="412"/>
      <c r="T32" s="413">
        <f t="shared" si="4"/>
        <v>0</v>
      </c>
      <c r="U32" s="885"/>
      <c r="V32" s="885"/>
      <c r="W32" s="885"/>
      <c r="X32" s="885"/>
    </row>
    <row r="33" spans="1:24" ht="15.75">
      <c r="A33" s="401"/>
      <c r="B33" s="414"/>
      <c r="C33" s="414"/>
      <c r="D33" s="401"/>
      <c r="E33" s="414"/>
      <c r="F33" s="414"/>
      <c r="G33" s="414"/>
      <c r="H33" s="402">
        <f t="shared" si="0"/>
        <v>0</v>
      </c>
      <c r="I33" s="403"/>
      <c r="J33" s="404">
        <f t="shared" si="1"/>
      </c>
      <c r="K33" s="405"/>
      <c r="L33" s="406">
        <f t="shared" si="2"/>
      </c>
      <c r="M33" s="407"/>
      <c r="N33" s="408">
        <f t="shared" si="3"/>
      </c>
      <c r="O33" s="415"/>
      <c r="P33" s="416"/>
      <c r="Q33" s="417"/>
      <c r="R33" s="412"/>
      <c r="S33" s="412"/>
      <c r="T33" s="413">
        <f t="shared" si="4"/>
        <v>0</v>
      </c>
      <c r="U33" s="885"/>
      <c r="V33" s="885"/>
      <c r="W33" s="885"/>
      <c r="X33" s="885"/>
    </row>
    <row r="34" spans="1:24" ht="15.75">
      <c r="A34" s="401"/>
      <c r="B34" s="414"/>
      <c r="C34" s="414"/>
      <c r="D34" s="401"/>
      <c r="E34" s="414"/>
      <c r="F34" s="414"/>
      <c r="G34" s="414"/>
      <c r="H34" s="402">
        <f t="shared" si="0"/>
        <v>0</v>
      </c>
      <c r="I34" s="403"/>
      <c r="J34" s="404">
        <f t="shared" si="1"/>
      </c>
      <c r="K34" s="405"/>
      <c r="L34" s="406">
        <f t="shared" si="2"/>
      </c>
      <c r="M34" s="407"/>
      <c r="N34" s="408">
        <f t="shared" si="3"/>
      </c>
      <c r="O34" s="415"/>
      <c r="P34" s="416"/>
      <c r="Q34" s="417"/>
      <c r="R34" s="412"/>
      <c r="S34" s="412"/>
      <c r="T34" s="413">
        <f t="shared" si="4"/>
        <v>0</v>
      </c>
      <c r="U34" s="885"/>
      <c r="V34" s="885"/>
      <c r="W34" s="885"/>
      <c r="X34" s="885"/>
    </row>
    <row r="35" spans="1:24" ht="15.75">
      <c r="A35" s="401"/>
      <c r="B35" s="414"/>
      <c r="C35" s="414"/>
      <c r="D35" s="401"/>
      <c r="E35" s="414"/>
      <c r="F35" s="414"/>
      <c r="G35" s="414"/>
      <c r="H35" s="402">
        <f t="shared" si="0"/>
        <v>0</v>
      </c>
      <c r="I35" s="403"/>
      <c r="J35" s="404">
        <f t="shared" si="1"/>
      </c>
      <c r="K35" s="405"/>
      <c r="L35" s="406">
        <f t="shared" si="2"/>
      </c>
      <c r="M35" s="407"/>
      <c r="N35" s="408">
        <f t="shared" si="3"/>
      </c>
      <c r="O35" s="415"/>
      <c r="P35" s="416"/>
      <c r="Q35" s="417"/>
      <c r="R35" s="412"/>
      <c r="S35" s="412"/>
      <c r="T35" s="413">
        <f t="shared" si="4"/>
        <v>0</v>
      </c>
      <c r="U35" s="885"/>
      <c r="V35" s="885"/>
      <c r="W35" s="885"/>
      <c r="X35" s="885"/>
    </row>
    <row r="36" spans="1:24" ht="15.75">
      <c r="A36" s="401"/>
      <c r="B36" s="414"/>
      <c r="C36" s="414"/>
      <c r="D36" s="401"/>
      <c r="E36" s="414"/>
      <c r="F36" s="414"/>
      <c r="G36" s="414"/>
      <c r="H36" s="402">
        <f t="shared" si="0"/>
        <v>0</v>
      </c>
      <c r="I36" s="403"/>
      <c r="J36" s="404">
        <f t="shared" si="1"/>
      </c>
      <c r="K36" s="405"/>
      <c r="L36" s="406">
        <f t="shared" si="2"/>
      </c>
      <c r="M36" s="407"/>
      <c r="N36" s="408">
        <f t="shared" si="3"/>
      </c>
      <c r="O36" s="415"/>
      <c r="P36" s="416"/>
      <c r="Q36" s="417"/>
      <c r="R36" s="412"/>
      <c r="S36" s="412"/>
      <c r="T36" s="413">
        <f t="shared" si="4"/>
        <v>0</v>
      </c>
      <c r="U36" s="885"/>
      <c r="V36" s="885"/>
      <c r="W36" s="885"/>
      <c r="X36" s="885"/>
    </row>
    <row r="37" spans="1:24" ht="15.75">
      <c r="A37" s="401"/>
      <c r="B37" s="414"/>
      <c r="C37" s="414"/>
      <c r="D37" s="401"/>
      <c r="E37" s="414"/>
      <c r="F37" s="414"/>
      <c r="G37" s="414"/>
      <c r="H37" s="402">
        <f t="shared" si="0"/>
        <v>0</v>
      </c>
      <c r="I37" s="403"/>
      <c r="J37" s="404">
        <f t="shared" si="1"/>
      </c>
      <c r="K37" s="405"/>
      <c r="L37" s="406">
        <f t="shared" si="2"/>
      </c>
      <c r="M37" s="407"/>
      <c r="N37" s="408">
        <f t="shared" si="3"/>
      </c>
      <c r="O37" s="415"/>
      <c r="P37" s="416"/>
      <c r="Q37" s="417"/>
      <c r="R37" s="412"/>
      <c r="S37" s="412"/>
      <c r="T37" s="413">
        <f t="shared" si="4"/>
        <v>0</v>
      </c>
      <c r="U37" s="885"/>
      <c r="V37" s="885"/>
      <c r="W37" s="885"/>
      <c r="X37" s="885"/>
    </row>
    <row r="38" spans="1:24" ht="17.25">
      <c r="A38" s="418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8"/>
      <c r="O38" s="419"/>
      <c r="P38" s="418"/>
      <c r="Q38" s="418"/>
      <c r="R38" s="420">
        <f>SUM(R26:R37)</f>
        <v>0</v>
      </c>
      <c r="S38" s="420">
        <f>SUM(S26:S37)</f>
        <v>0</v>
      </c>
      <c r="T38" s="420">
        <f>SUM(T26:T37)</f>
        <v>0</v>
      </c>
      <c r="U38" s="885"/>
      <c r="V38" s="885"/>
      <c r="W38" s="885"/>
      <c r="X38" s="885"/>
    </row>
    <row r="39" spans="1:24" s="424" customFormat="1" ht="18">
      <c r="A39" s="418" t="s">
        <v>591</v>
      </c>
      <c r="B39" s="418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8"/>
      <c r="O39" s="419"/>
      <c r="P39" s="418"/>
      <c r="Q39" s="418"/>
      <c r="R39" s="418"/>
      <c r="S39" s="418"/>
      <c r="T39" s="418"/>
      <c r="U39" s="418"/>
      <c r="V39" s="418"/>
      <c r="W39" s="418"/>
      <c r="X39" s="418"/>
    </row>
  </sheetData>
  <sheetProtection/>
  <mergeCells count="29">
    <mergeCell ref="U31:X31"/>
    <mergeCell ref="D21:E21"/>
    <mergeCell ref="A22:X22"/>
    <mergeCell ref="O24:O25"/>
    <mergeCell ref="P24:P25"/>
    <mergeCell ref="Q24:Q25"/>
    <mergeCell ref="R24:X24"/>
    <mergeCell ref="A25:G25"/>
    <mergeCell ref="U25:X25"/>
    <mergeCell ref="U33:X33"/>
    <mergeCell ref="U34:X34"/>
    <mergeCell ref="U35:X35"/>
    <mergeCell ref="U36:X36"/>
    <mergeCell ref="U37:X37"/>
    <mergeCell ref="U26:X26"/>
    <mergeCell ref="U27:X27"/>
    <mergeCell ref="U28:X28"/>
    <mergeCell ref="U29:X29"/>
    <mergeCell ref="U30:X30"/>
    <mergeCell ref="U38:X38"/>
    <mergeCell ref="H3:I3"/>
    <mergeCell ref="D10:F10"/>
    <mergeCell ref="A11:K11"/>
    <mergeCell ref="A12:K12"/>
    <mergeCell ref="A13:K13"/>
    <mergeCell ref="A14:K14"/>
    <mergeCell ref="A17:L17"/>
    <mergeCell ref="A18:L18"/>
    <mergeCell ref="U32:X32"/>
  </mergeCells>
  <dataValidations count="3">
    <dataValidation type="list" allowBlank="1" showInputMessage="1" showErrorMessage="1" sqref="O26:O37">
      <formula1>"Bonifico,Ordine di accredito e ricevuta bancaria,Assegno non trasferibile,"</formula1>
    </dataValidation>
    <dataValidation type="list" allowBlank="1" showInputMessage="1" showErrorMessage="1" sqref="A26:A37">
      <formula1>"I SAL, II SAL, SALDO"</formula1>
    </dataValidation>
    <dataValidation type="list" allowBlank="1" showInputMessage="1" showErrorMessage="1" sqref="M26:M37">
      <formula1>"1,0,8,"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97"/>
  <sheetViews>
    <sheetView zoomScale="70" zoomScaleNormal="70" zoomScalePageLayoutView="0" workbookViewId="0" topLeftCell="A22">
      <selection activeCell="A1" sqref="A1:IV17"/>
    </sheetView>
  </sheetViews>
  <sheetFormatPr defaultColWidth="9.140625" defaultRowHeight="15"/>
  <cols>
    <col min="1" max="1" width="14.7109375" style="0" customWidth="1"/>
    <col min="2" max="2" width="24.28125" style="0" customWidth="1"/>
    <col min="3" max="3" width="8.8515625" style="0" customWidth="1"/>
    <col min="5" max="5" width="12.28125" style="0" customWidth="1"/>
    <col min="23" max="23" width="8.8515625" style="0" customWidth="1"/>
  </cols>
  <sheetData>
    <row r="2" spans="1:13" ht="15">
      <c r="A2" s="228"/>
      <c r="B2" s="229"/>
      <c r="C2" s="229"/>
      <c r="D2" s="229"/>
      <c r="E2" s="229"/>
      <c r="F2" s="229"/>
      <c r="G2" s="229"/>
      <c r="H2" s="694"/>
      <c r="I2" s="694"/>
      <c r="J2" s="335"/>
      <c r="K2" s="335"/>
      <c r="L2" s="336"/>
      <c r="M2" s="42"/>
    </row>
    <row r="3" spans="1:13" ht="15">
      <c r="A3" s="230"/>
      <c r="B3" s="231"/>
      <c r="C3" s="231"/>
      <c r="D3" s="231"/>
      <c r="E3" s="231"/>
      <c r="F3" s="231"/>
      <c r="G3" s="231"/>
      <c r="H3" s="231"/>
      <c r="I3" s="231"/>
      <c r="J3" s="42"/>
      <c r="K3" s="42"/>
      <c r="L3" s="288"/>
      <c r="M3" s="42"/>
    </row>
    <row r="4" spans="1:13" ht="15">
      <c r="A4" s="230"/>
      <c r="B4" s="231"/>
      <c r="C4" s="231"/>
      <c r="D4" s="231"/>
      <c r="E4" s="231"/>
      <c r="F4" s="231"/>
      <c r="G4" s="231"/>
      <c r="H4" s="231"/>
      <c r="I4" s="231"/>
      <c r="J4" s="42"/>
      <c r="K4" s="42"/>
      <c r="L4" s="288"/>
      <c r="M4" s="42"/>
    </row>
    <row r="5" spans="1:13" ht="22.5">
      <c r="A5" s="230"/>
      <c r="B5" s="231"/>
      <c r="C5" s="233"/>
      <c r="D5" s="231"/>
      <c r="E5" s="233"/>
      <c r="F5" s="231"/>
      <c r="G5" s="231"/>
      <c r="H5" s="231"/>
      <c r="I5" s="231"/>
      <c r="J5" s="42"/>
      <c r="K5" s="42"/>
      <c r="L5" s="288"/>
      <c r="M5" s="42"/>
    </row>
    <row r="6" spans="1:13" ht="15">
      <c r="A6" s="230"/>
      <c r="B6" s="231"/>
      <c r="C6" s="231"/>
      <c r="D6" s="231"/>
      <c r="E6" s="231"/>
      <c r="F6" s="231"/>
      <c r="G6" s="231"/>
      <c r="H6" s="231"/>
      <c r="I6" s="231"/>
      <c r="J6" s="42"/>
      <c r="K6" s="42"/>
      <c r="L6" s="288"/>
      <c r="M6" s="42"/>
    </row>
    <row r="7" spans="1:13" ht="15">
      <c r="A7" s="230"/>
      <c r="B7" s="231"/>
      <c r="C7" s="231"/>
      <c r="D7" s="231"/>
      <c r="E7" s="231"/>
      <c r="F7" s="231"/>
      <c r="G7" s="231"/>
      <c r="H7" s="231"/>
      <c r="I7" s="231"/>
      <c r="J7" s="42"/>
      <c r="K7" s="42"/>
      <c r="L7" s="288"/>
      <c r="M7" s="42"/>
    </row>
    <row r="8" spans="1:13" ht="15">
      <c r="A8" s="230"/>
      <c r="B8" s="231"/>
      <c r="C8" s="231"/>
      <c r="D8" s="231"/>
      <c r="E8" s="231"/>
      <c r="F8" s="231"/>
      <c r="G8" s="231"/>
      <c r="H8" s="231"/>
      <c r="I8" s="231"/>
      <c r="J8" s="42"/>
      <c r="K8" s="42"/>
      <c r="L8" s="288"/>
      <c r="M8" s="42"/>
    </row>
    <row r="9" spans="1:13" ht="14.25">
      <c r="A9" s="230"/>
      <c r="B9" s="334"/>
      <c r="C9" s="235"/>
      <c r="D9" s="696"/>
      <c r="E9" s="696"/>
      <c r="F9" s="696"/>
      <c r="G9" s="235"/>
      <c r="H9" s="236"/>
      <c r="I9" s="236"/>
      <c r="J9" s="42"/>
      <c r="K9" s="42"/>
      <c r="L9" s="288"/>
      <c r="M9" s="42"/>
    </row>
    <row r="10" spans="1:13" ht="17.25" customHeight="1">
      <c r="A10" s="697" t="s">
        <v>463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288"/>
      <c r="M10" s="42"/>
    </row>
    <row r="11" spans="1:13" ht="17.25" customHeight="1">
      <c r="A11" s="697" t="s">
        <v>464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288"/>
      <c r="M11" s="42"/>
    </row>
    <row r="12" spans="1:13" ht="17.25" customHeight="1">
      <c r="A12" s="697" t="s">
        <v>465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288"/>
      <c r="M12" s="42"/>
    </row>
    <row r="13" spans="1:13" ht="15.75" customHeight="1">
      <c r="A13" s="700" t="s">
        <v>466</v>
      </c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288"/>
      <c r="M13" s="42"/>
    </row>
    <row r="14" spans="1:13" ht="15.75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42"/>
      <c r="K14" s="42"/>
      <c r="L14" s="288"/>
      <c r="M14" s="42"/>
    </row>
    <row r="15" spans="1:13" ht="20.25">
      <c r="A15" s="241"/>
      <c r="B15" s="242"/>
      <c r="C15" s="242"/>
      <c r="D15" s="242"/>
      <c r="E15" s="242"/>
      <c r="F15" s="242"/>
      <c r="G15" s="242"/>
      <c r="H15" s="242"/>
      <c r="I15" s="242"/>
      <c r="J15" s="21"/>
      <c r="K15" s="21"/>
      <c r="L15" s="292"/>
      <c r="M15" s="42"/>
    </row>
    <row r="16" spans="1:12" ht="22.5" customHeight="1">
      <c r="A16" s="934" t="s">
        <v>450</v>
      </c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6"/>
    </row>
    <row r="17" spans="1:20" s="201" customFormat="1" ht="24" customHeight="1">
      <c r="A17" s="886" t="s">
        <v>265</v>
      </c>
      <c r="B17" s="887"/>
      <c r="C17" s="887"/>
      <c r="D17" s="887"/>
      <c r="E17" s="887"/>
      <c r="F17" s="887"/>
      <c r="G17" s="887"/>
      <c r="H17" s="887"/>
      <c r="I17" s="887"/>
      <c r="J17" s="887"/>
      <c r="K17" s="887"/>
      <c r="L17" s="888"/>
      <c r="M17" s="198"/>
      <c r="N17" s="198"/>
      <c r="O17" s="198"/>
      <c r="P17" s="198"/>
      <c r="Q17" s="199"/>
      <c r="R17" s="200"/>
      <c r="S17" s="199"/>
      <c r="T17" s="199"/>
    </row>
    <row r="18" spans="1:20" s="201" customFormat="1" ht="24" customHeight="1">
      <c r="A18" s="509"/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198"/>
      <c r="N18" s="198"/>
      <c r="O18" s="198"/>
      <c r="P18" s="198"/>
      <c r="Q18" s="199"/>
      <c r="R18" s="200"/>
      <c r="S18" s="199"/>
      <c r="T18" s="199"/>
    </row>
    <row r="19" spans="1:5" s="440" customFormat="1" ht="15">
      <c r="A19" s="438" t="s">
        <v>598</v>
      </c>
      <c r="B19" s="439"/>
      <c r="C19" s="439"/>
      <c r="D19" s="439"/>
      <c r="E19" s="439"/>
    </row>
    <row r="20" spans="1:25" ht="14.25">
      <c r="A20" s="441"/>
      <c r="B20" s="442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</row>
    <row r="21" spans="1:25" ht="14.25">
      <c r="A21" s="434" t="s">
        <v>470</v>
      </c>
      <c r="B21" s="435"/>
      <c r="C21" s="906" t="s">
        <v>599</v>
      </c>
      <c r="D21" s="907"/>
      <c r="E21" s="907"/>
      <c r="F21" s="907"/>
      <c r="G21" s="908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</row>
    <row r="22" spans="1:25" ht="14.25">
      <c r="A22" s="660" t="s">
        <v>600</v>
      </c>
      <c r="B22" s="662"/>
      <c r="C22" s="443" t="s">
        <v>601</v>
      </c>
      <c r="D22" s="444"/>
      <c r="E22" s="444"/>
      <c r="F22" s="444"/>
      <c r="G22" s="445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</row>
    <row r="23" spans="1:25" ht="14.25">
      <c r="A23" s="433" t="s">
        <v>602</v>
      </c>
      <c r="B23" s="433"/>
      <c r="C23" s="906" t="s">
        <v>603</v>
      </c>
      <c r="D23" s="907"/>
      <c r="E23" s="907"/>
      <c r="F23" s="907"/>
      <c r="G23" s="908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</row>
    <row r="24" spans="1:25" ht="14.25">
      <c r="A24" s="660" t="s">
        <v>604</v>
      </c>
      <c r="B24" s="662"/>
      <c r="C24" s="906">
        <v>2017</v>
      </c>
      <c r="D24" s="907"/>
      <c r="E24" s="907"/>
      <c r="F24" s="907"/>
      <c r="G24" s="908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</row>
    <row r="25" spans="1:25" ht="14.25">
      <c r="A25" s="660" t="s">
        <v>605</v>
      </c>
      <c r="B25" s="662"/>
      <c r="C25" s="906" t="s">
        <v>606</v>
      </c>
      <c r="D25" s="907"/>
      <c r="E25" s="907"/>
      <c r="F25" s="907"/>
      <c r="G25" s="908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</row>
    <row r="26" spans="1:25" ht="15" thickBot="1">
      <c r="A26" s="441"/>
      <c r="B26" s="442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</row>
    <row r="27" spans="1:29" s="440" customFormat="1" ht="15.75" thickBot="1">
      <c r="A27" s="446"/>
      <c r="B27" s="447"/>
      <c r="C27" s="912" t="s">
        <v>607</v>
      </c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4"/>
      <c r="W27" s="446"/>
      <c r="X27" s="448"/>
      <c r="Y27" s="449"/>
      <c r="Z27" s="450"/>
      <c r="AA27" s="451"/>
      <c r="AB27" s="451"/>
      <c r="AC27" s="452"/>
    </row>
    <row r="28" spans="1:29" ht="53.25" thickBot="1">
      <c r="A28" s="453" t="s">
        <v>608</v>
      </c>
      <c r="B28" s="454" t="s">
        <v>609</v>
      </c>
      <c r="C28" s="897" t="s">
        <v>626</v>
      </c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9"/>
      <c r="W28" s="455" t="s">
        <v>610</v>
      </c>
      <c r="X28" s="456" t="s">
        <v>611</v>
      </c>
      <c r="Y28" s="457" t="s">
        <v>612</v>
      </c>
      <c r="Z28" s="928" t="s">
        <v>613</v>
      </c>
      <c r="AA28" s="929"/>
      <c r="AB28" s="929"/>
      <c r="AC28" s="930"/>
    </row>
    <row r="29" spans="1:29" ht="14.25">
      <c r="A29" s="458">
        <v>1</v>
      </c>
      <c r="B29" s="459">
        <v>42856</v>
      </c>
      <c r="C29" s="460">
        <v>4</v>
      </c>
      <c r="D29" s="461">
        <v>0</v>
      </c>
      <c r="E29" s="461">
        <v>0</v>
      </c>
      <c r="F29" s="461">
        <v>0</v>
      </c>
      <c r="G29" s="461">
        <v>0</v>
      </c>
      <c r="H29" s="461">
        <v>2</v>
      </c>
      <c r="I29" s="461">
        <v>0</v>
      </c>
      <c r="J29" s="461">
        <v>0</v>
      </c>
      <c r="K29" s="461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0</v>
      </c>
      <c r="Q29" s="462">
        <v>0</v>
      </c>
      <c r="R29" s="462">
        <v>0</v>
      </c>
      <c r="S29" s="462">
        <v>0</v>
      </c>
      <c r="T29" s="462">
        <v>0</v>
      </c>
      <c r="U29" s="462">
        <v>0</v>
      </c>
      <c r="V29" s="463">
        <v>0</v>
      </c>
      <c r="W29" s="464">
        <f aca="true" t="shared" si="0" ref="W29:W35">SUM(C29:V29)</f>
        <v>6</v>
      </c>
      <c r="X29" s="465">
        <v>2</v>
      </c>
      <c r="Y29" s="466">
        <f>W29+X29</f>
        <v>8</v>
      </c>
      <c r="Z29" s="931"/>
      <c r="AA29" s="932"/>
      <c r="AB29" s="932"/>
      <c r="AC29" s="933"/>
    </row>
    <row r="30" spans="1:29" ht="14.25">
      <c r="A30" s="467">
        <f aca="true" t="shared" si="1" ref="A30:A59">A29+1</f>
        <v>2</v>
      </c>
      <c r="B30" s="468">
        <v>42857</v>
      </c>
      <c r="C30" s="469">
        <v>0</v>
      </c>
      <c r="D30" s="470">
        <v>0</v>
      </c>
      <c r="E30" s="470">
        <v>0</v>
      </c>
      <c r="F30" s="470">
        <v>0</v>
      </c>
      <c r="G30" s="470">
        <v>0</v>
      </c>
      <c r="H30" s="470">
        <v>0</v>
      </c>
      <c r="I30" s="470">
        <v>0</v>
      </c>
      <c r="J30" s="470">
        <v>0</v>
      </c>
      <c r="K30" s="470">
        <v>0</v>
      </c>
      <c r="L30" s="470">
        <v>0</v>
      </c>
      <c r="M30" s="470">
        <v>0</v>
      </c>
      <c r="N30" s="470">
        <v>0</v>
      </c>
      <c r="O30" s="470">
        <v>0</v>
      </c>
      <c r="P30" s="470">
        <v>0</v>
      </c>
      <c r="Q30" s="470">
        <v>0</v>
      </c>
      <c r="R30" s="470">
        <v>0</v>
      </c>
      <c r="S30" s="470">
        <v>0</v>
      </c>
      <c r="T30" s="470">
        <v>0</v>
      </c>
      <c r="U30" s="470">
        <v>0</v>
      </c>
      <c r="V30" s="471">
        <v>0</v>
      </c>
      <c r="W30" s="472">
        <f t="shared" si="0"/>
        <v>0</v>
      </c>
      <c r="X30" s="473">
        <v>0</v>
      </c>
      <c r="Y30" s="474">
        <f>W30+X30</f>
        <v>0</v>
      </c>
      <c r="Z30" s="915"/>
      <c r="AA30" s="677"/>
      <c r="AB30" s="677"/>
      <c r="AC30" s="916"/>
    </row>
    <row r="31" spans="1:29" ht="14.25">
      <c r="A31" s="467">
        <f t="shared" si="1"/>
        <v>3</v>
      </c>
      <c r="B31" s="468">
        <v>42858</v>
      </c>
      <c r="C31" s="469">
        <v>0</v>
      </c>
      <c r="D31" s="470">
        <v>0</v>
      </c>
      <c r="E31" s="470">
        <v>0</v>
      </c>
      <c r="F31" s="470">
        <v>0</v>
      </c>
      <c r="G31" s="470">
        <v>0</v>
      </c>
      <c r="H31" s="470">
        <v>0</v>
      </c>
      <c r="I31" s="470">
        <v>0</v>
      </c>
      <c r="J31" s="470">
        <v>0</v>
      </c>
      <c r="K31" s="470">
        <v>0</v>
      </c>
      <c r="L31" s="470">
        <v>0</v>
      </c>
      <c r="M31" s="470">
        <v>0</v>
      </c>
      <c r="N31" s="470">
        <v>0</v>
      </c>
      <c r="O31" s="470">
        <v>0</v>
      </c>
      <c r="P31" s="470">
        <v>0</v>
      </c>
      <c r="Q31" s="470">
        <v>0</v>
      </c>
      <c r="R31" s="470">
        <v>0</v>
      </c>
      <c r="S31" s="470">
        <v>0</v>
      </c>
      <c r="T31" s="470">
        <v>0</v>
      </c>
      <c r="U31" s="470">
        <v>0</v>
      </c>
      <c r="V31" s="471">
        <v>0</v>
      </c>
      <c r="W31" s="472">
        <f t="shared" si="0"/>
        <v>0</v>
      </c>
      <c r="X31" s="473">
        <v>0</v>
      </c>
      <c r="Y31" s="474">
        <f>W31+X31</f>
        <v>0</v>
      </c>
      <c r="Z31" s="915"/>
      <c r="AA31" s="677"/>
      <c r="AB31" s="677"/>
      <c r="AC31" s="916"/>
    </row>
    <row r="32" spans="1:29" ht="14.25">
      <c r="A32" s="467">
        <f t="shared" si="1"/>
        <v>4</v>
      </c>
      <c r="B32" s="468">
        <v>42859</v>
      </c>
      <c r="C32" s="469">
        <v>0</v>
      </c>
      <c r="D32" s="470">
        <v>0</v>
      </c>
      <c r="E32" s="470">
        <v>0</v>
      </c>
      <c r="F32" s="470">
        <v>0</v>
      </c>
      <c r="G32" s="470">
        <v>0</v>
      </c>
      <c r="H32" s="470">
        <v>0</v>
      </c>
      <c r="I32" s="470">
        <v>0</v>
      </c>
      <c r="J32" s="470">
        <v>0</v>
      </c>
      <c r="K32" s="470">
        <v>0</v>
      </c>
      <c r="L32" s="470">
        <v>0</v>
      </c>
      <c r="M32" s="470">
        <v>0</v>
      </c>
      <c r="N32" s="470">
        <v>0</v>
      </c>
      <c r="O32" s="470">
        <v>0</v>
      </c>
      <c r="P32" s="470">
        <v>0</v>
      </c>
      <c r="Q32" s="470">
        <v>0</v>
      </c>
      <c r="R32" s="470">
        <v>0</v>
      </c>
      <c r="S32" s="470">
        <v>0</v>
      </c>
      <c r="T32" s="470">
        <v>0</v>
      </c>
      <c r="U32" s="470">
        <v>0</v>
      </c>
      <c r="V32" s="471">
        <v>0</v>
      </c>
      <c r="W32" s="472">
        <f t="shared" si="0"/>
        <v>0</v>
      </c>
      <c r="X32" s="473">
        <v>0</v>
      </c>
      <c r="Y32" s="474">
        <f aca="true" t="shared" si="2" ref="Y32:Y59">W32+X32</f>
        <v>0</v>
      </c>
      <c r="Z32" s="915"/>
      <c r="AA32" s="677"/>
      <c r="AB32" s="677"/>
      <c r="AC32" s="916"/>
    </row>
    <row r="33" spans="1:29" ht="14.25">
      <c r="A33" s="467">
        <f t="shared" si="1"/>
        <v>5</v>
      </c>
      <c r="B33" s="468">
        <v>42860</v>
      </c>
      <c r="C33" s="469">
        <v>0</v>
      </c>
      <c r="D33" s="470">
        <v>0</v>
      </c>
      <c r="E33" s="470">
        <v>0</v>
      </c>
      <c r="F33" s="470">
        <v>0</v>
      </c>
      <c r="G33" s="470">
        <v>0</v>
      </c>
      <c r="H33" s="470">
        <v>0</v>
      </c>
      <c r="I33" s="470">
        <v>0</v>
      </c>
      <c r="J33" s="470">
        <v>0</v>
      </c>
      <c r="K33" s="470">
        <v>0</v>
      </c>
      <c r="L33" s="470">
        <v>0</v>
      </c>
      <c r="M33" s="470">
        <v>0</v>
      </c>
      <c r="N33" s="470">
        <v>0</v>
      </c>
      <c r="O33" s="470">
        <v>0</v>
      </c>
      <c r="P33" s="470">
        <v>0</v>
      </c>
      <c r="Q33" s="470">
        <v>0</v>
      </c>
      <c r="R33" s="470">
        <v>0</v>
      </c>
      <c r="S33" s="470">
        <v>0</v>
      </c>
      <c r="T33" s="470">
        <v>0</v>
      </c>
      <c r="U33" s="470">
        <v>0</v>
      </c>
      <c r="V33" s="471">
        <v>0</v>
      </c>
      <c r="W33" s="472">
        <f t="shared" si="0"/>
        <v>0</v>
      </c>
      <c r="X33" s="473">
        <v>0</v>
      </c>
      <c r="Y33" s="474">
        <f t="shared" si="2"/>
        <v>0</v>
      </c>
      <c r="Z33" s="915"/>
      <c r="AA33" s="677"/>
      <c r="AB33" s="677"/>
      <c r="AC33" s="916"/>
    </row>
    <row r="34" spans="1:29" ht="14.25">
      <c r="A34" s="475">
        <f t="shared" si="1"/>
        <v>6</v>
      </c>
      <c r="B34" s="476">
        <v>42861</v>
      </c>
      <c r="C34" s="477">
        <v>0</v>
      </c>
      <c r="D34" s="478">
        <v>0</v>
      </c>
      <c r="E34" s="478">
        <v>0</v>
      </c>
      <c r="F34" s="478">
        <v>0</v>
      </c>
      <c r="G34" s="478">
        <v>0</v>
      </c>
      <c r="H34" s="478">
        <v>0</v>
      </c>
      <c r="I34" s="478">
        <v>0</v>
      </c>
      <c r="J34" s="478">
        <v>0</v>
      </c>
      <c r="K34" s="478">
        <v>0</v>
      </c>
      <c r="L34" s="478">
        <v>0</v>
      </c>
      <c r="M34" s="478">
        <v>0</v>
      </c>
      <c r="N34" s="478">
        <v>0</v>
      </c>
      <c r="O34" s="478">
        <v>0</v>
      </c>
      <c r="P34" s="478">
        <v>0</v>
      </c>
      <c r="Q34" s="478">
        <v>0</v>
      </c>
      <c r="R34" s="478">
        <v>0</v>
      </c>
      <c r="S34" s="478">
        <v>0</v>
      </c>
      <c r="T34" s="478">
        <v>0</v>
      </c>
      <c r="U34" s="478">
        <v>0</v>
      </c>
      <c r="V34" s="479">
        <v>0</v>
      </c>
      <c r="W34" s="480">
        <f t="shared" si="0"/>
        <v>0</v>
      </c>
      <c r="X34" s="481">
        <v>0</v>
      </c>
      <c r="Y34" s="482">
        <f t="shared" si="2"/>
        <v>0</v>
      </c>
      <c r="Z34" s="925"/>
      <c r="AA34" s="926"/>
      <c r="AB34" s="926"/>
      <c r="AC34" s="927"/>
    </row>
    <row r="35" spans="1:29" ht="14.25">
      <c r="A35" s="475">
        <f t="shared" si="1"/>
        <v>7</v>
      </c>
      <c r="B35" s="476">
        <v>42862</v>
      </c>
      <c r="C35" s="477">
        <v>0</v>
      </c>
      <c r="D35" s="478">
        <v>0</v>
      </c>
      <c r="E35" s="478">
        <v>0</v>
      </c>
      <c r="F35" s="478">
        <v>0</v>
      </c>
      <c r="G35" s="478">
        <v>0</v>
      </c>
      <c r="H35" s="478">
        <v>0</v>
      </c>
      <c r="I35" s="478">
        <v>0</v>
      </c>
      <c r="J35" s="478">
        <v>0</v>
      </c>
      <c r="K35" s="478">
        <v>0</v>
      </c>
      <c r="L35" s="478">
        <v>0</v>
      </c>
      <c r="M35" s="478">
        <v>0</v>
      </c>
      <c r="N35" s="478">
        <v>0</v>
      </c>
      <c r="O35" s="478">
        <v>0</v>
      </c>
      <c r="P35" s="478">
        <v>0</v>
      </c>
      <c r="Q35" s="478">
        <v>0</v>
      </c>
      <c r="R35" s="478">
        <v>0</v>
      </c>
      <c r="S35" s="478">
        <v>0</v>
      </c>
      <c r="T35" s="478">
        <v>0</v>
      </c>
      <c r="U35" s="478">
        <v>0</v>
      </c>
      <c r="V35" s="479">
        <v>0</v>
      </c>
      <c r="W35" s="480">
        <f t="shared" si="0"/>
        <v>0</v>
      </c>
      <c r="X35" s="481">
        <v>0</v>
      </c>
      <c r="Y35" s="482">
        <f t="shared" si="2"/>
        <v>0</v>
      </c>
      <c r="Z35" s="925"/>
      <c r="AA35" s="926"/>
      <c r="AB35" s="926"/>
      <c r="AC35" s="927"/>
    </row>
    <row r="36" spans="1:29" ht="14.25">
      <c r="A36" s="467">
        <f t="shared" si="1"/>
        <v>8</v>
      </c>
      <c r="B36" s="468">
        <v>42863</v>
      </c>
      <c r="C36" s="469">
        <v>0</v>
      </c>
      <c r="D36" s="470">
        <v>0</v>
      </c>
      <c r="E36" s="470">
        <v>0</v>
      </c>
      <c r="F36" s="470">
        <v>0</v>
      </c>
      <c r="G36" s="470">
        <v>0</v>
      </c>
      <c r="H36" s="470">
        <v>0</v>
      </c>
      <c r="I36" s="470">
        <v>0</v>
      </c>
      <c r="J36" s="470">
        <v>0</v>
      </c>
      <c r="K36" s="470">
        <v>0</v>
      </c>
      <c r="L36" s="470">
        <v>0</v>
      </c>
      <c r="M36" s="470">
        <v>0</v>
      </c>
      <c r="N36" s="470">
        <v>0</v>
      </c>
      <c r="O36" s="470">
        <v>0</v>
      </c>
      <c r="P36" s="470">
        <v>0</v>
      </c>
      <c r="Q36" s="470">
        <v>0</v>
      </c>
      <c r="R36" s="470">
        <v>0</v>
      </c>
      <c r="S36" s="470">
        <v>0</v>
      </c>
      <c r="T36" s="470">
        <v>0</v>
      </c>
      <c r="U36" s="470">
        <v>0</v>
      </c>
      <c r="V36" s="471">
        <v>0</v>
      </c>
      <c r="W36" s="472">
        <f aca="true" t="shared" si="3" ref="W36:W60">C36+D36+E36+F36+G36+H36+I36+J36+K36+V36</f>
        <v>0</v>
      </c>
      <c r="X36" s="473">
        <v>0</v>
      </c>
      <c r="Y36" s="474">
        <f t="shared" si="2"/>
        <v>0</v>
      </c>
      <c r="Z36" s="915"/>
      <c r="AA36" s="677"/>
      <c r="AB36" s="677"/>
      <c r="AC36" s="916"/>
    </row>
    <row r="37" spans="1:29" ht="14.25">
      <c r="A37" s="467">
        <f t="shared" si="1"/>
        <v>9</v>
      </c>
      <c r="B37" s="468">
        <v>42864</v>
      </c>
      <c r="C37" s="469">
        <v>0</v>
      </c>
      <c r="D37" s="470">
        <v>0</v>
      </c>
      <c r="E37" s="470">
        <v>0</v>
      </c>
      <c r="F37" s="470">
        <v>0</v>
      </c>
      <c r="G37" s="470">
        <v>0</v>
      </c>
      <c r="H37" s="470">
        <v>0</v>
      </c>
      <c r="I37" s="470">
        <v>0</v>
      </c>
      <c r="J37" s="470">
        <v>0</v>
      </c>
      <c r="K37" s="470">
        <v>0</v>
      </c>
      <c r="L37" s="470">
        <v>0</v>
      </c>
      <c r="M37" s="470">
        <v>0</v>
      </c>
      <c r="N37" s="470">
        <v>0</v>
      </c>
      <c r="O37" s="470">
        <v>0</v>
      </c>
      <c r="P37" s="470">
        <v>0</v>
      </c>
      <c r="Q37" s="470">
        <v>0</v>
      </c>
      <c r="R37" s="470">
        <v>0</v>
      </c>
      <c r="S37" s="470">
        <v>0</v>
      </c>
      <c r="T37" s="470">
        <v>0</v>
      </c>
      <c r="U37" s="470">
        <v>0</v>
      </c>
      <c r="V37" s="471">
        <v>0</v>
      </c>
      <c r="W37" s="472">
        <f t="shared" si="3"/>
        <v>0</v>
      </c>
      <c r="X37" s="473">
        <v>0</v>
      </c>
      <c r="Y37" s="474">
        <f t="shared" si="2"/>
        <v>0</v>
      </c>
      <c r="Z37" s="915"/>
      <c r="AA37" s="677"/>
      <c r="AB37" s="677"/>
      <c r="AC37" s="916"/>
    </row>
    <row r="38" spans="1:29" ht="14.25">
      <c r="A38" s="467">
        <f t="shared" si="1"/>
        <v>10</v>
      </c>
      <c r="B38" s="468">
        <v>42865</v>
      </c>
      <c r="C38" s="469">
        <v>0</v>
      </c>
      <c r="D38" s="470">
        <v>0</v>
      </c>
      <c r="E38" s="470">
        <v>0</v>
      </c>
      <c r="F38" s="470">
        <v>0</v>
      </c>
      <c r="G38" s="470">
        <v>0</v>
      </c>
      <c r="H38" s="470">
        <v>0</v>
      </c>
      <c r="I38" s="470">
        <v>0</v>
      </c>
      <c r="J38" s="470">
        <v>0</v>
      </c>
      <c r="K38" s="470">
        <v>0</v>
      </c>
      <c r="L38" s="470">
        <v>0</v>
      </c>
      <c r="M38" s="470">
        <v>0</v>
      </c>
      <c r="N38" s="470">
        <v>0</v>
      </c>
      <c r="O38" s="470">
        <v>0</v>
      </c>
      <c r="P38" s="470">
        <v>0</v>
      </c>
      <c r="Q38" s="470">
        <v>0</v>
      </c>
      <c r="R38" s="470">
        <v>0</v>
      </c>
      <c r="S38" s="470">
        <v>0</v>
      </c>
      <c r="T38" s="470">
        <v>0</v>
      </c>
      <c r="U38" s="470">
        <v>0</v>
      </c>
      <c r="V38" s="471">
        <v>0</v>
      </c>
      <c r="W38" s="472">
        <f t="shared" si="3"/>
        <v>0</v>
      </c>
      <c r="X38" s="473">
        <v>0</v>
      </c>
      <c r="Y38" s="474">
        <f t="shared" si="2"/>
        <v>0</v>
      </c>
      <c r="Z38" s="915"/>
      <c r="AA38" s="677"/>
      <c r="AB38" s="677"/>
      <c r="AC38" s="916"/>
    </row>
    <row r="39" spans="1:29" ht="14.25">
      <c r="A39" s="467">
        <f t="shared" si="1"/>
        <v>11</v>
      </c>
      <c r="B39" s="468">
        <v>42866</v>
      </c>
      <c r="C39" s="469">
        <v>0</v>
      </c>
      <c r="D39" s="470">
        <v>0</v>
      </c>
      <c r="E39" s="470">
        <v>0</v>
      </c>
      <c r="F39" s="470">
        <v>0</v>
      </c>
      <c r="G39" s="470">
        <v>0</v>
      </c>
      <c r="H39" s="470">
        <v>0</v>
      </c>
      <c r="I39" s="470">
        <v>0</v>
      </c>
      <c r="J39" s="470">
        <v>0</v>
      </c>
      <c r="K39" s="470">
        <v>0</v>
      </c>
      <c r="L39" s="470">
        <v>0</v>
      </c>
      <c r="M39" s="470">
        <v>0</v>
      </c>
      <c r="N39" s="470">
        <v>0</v>
      </c>
      <c r="O39" s="470">
        <v>0</v>
      </c>
      <c r="P39" s="470">
        <v>0</v>
      </c>
      <c r="Q39" s="470">
        <v>0</v>
      </c>
      <c r="R39" s="470">
        <v>0</v>
      </c>
      <c r="S39" s="470">
        <v>0</v>
      </c>
      <c r="T39" s="470">
        <v>0</v>
      </c>
      <c r="U39" s="470">
        <v>0</v>
      </c>
      <c r="V39" s="471">
        <v>0</v>
      </c>
      <c r="W39" s="472">
        <f t="shared" si="3"/>
        <v>0</v>
      </c>
      <c r="X39" s="473">
        <v>0</v>
      </c>
      <c r="Y39" s="474">
        <f t="shared" si="2"/>
        <v>0</v>
      </c>
      <c r="Z39" s="915"/>
      <c r="AA39" s="677"/>
      <c r="AB39" s="677"/>
      <c r="AC39" s="916"/>
    </row>
    <row r="40" spans="1:29" ht="14.25">
      <c r="A40" s="467">
        <f t="shared" si="1"/>
        <v>12</v>
      </c>
      <c r="B40" s="468">
        <v>42867</v>
      </c>
      <c r="C40" s="469">
        <v>0</v>
      </c>
      <c r="D40" s="470">
        <v>0</v>
      </c>
      <c r="E40" s="470">
        <v>0</v>
      </c>
      <c r="F40" s="470">
        <v>0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70">
        <v>0</v>
      </c>
      <c r="M40" s="470">
        <v>0</v>
      </c>
      <c r="N40" s="470">
        <v>0</v>
      </c>
      <c r="O40" s="470">
        <v>0</v>
      </c>
      <c r="P40" s="470">
        <v>0</v>
      </c>
      <c r="Q40" s="470">
        <v>0</v>
      </c>
      <c r="R40" s="470">
        <v>0</v>
      </c>
      <c r="S40" s="470">
        <v>0</v>
      </c>
      <c r="T40" s="470">
        <v>0</v>
      </c>
      <c r="U40" s="470">
        <v>0</v>
      </c>
      <c r="V40" s="471">
        <v>0</v>
      </c>
      <c r="W40" s="472">
        <f t="shared" si="3"/>
        <v>0</v>
      </c>
      <c r="X40" s="473">
        <v>0</v>
      </c>
      <c r="Y40" s="474">
        <f t="shared" si="2"/>
        <v>0</v>
      </c>
      <c r="Z40" s="915"/>
      <c r="AA40" s="677"/>
      <c r="AB40" s="677"/>
      <c r="AC40" s="916"/>
    </row>
    <row r="41" spans="1:29" ht="14.25">
      <c r="A41" s="475">
        <f t="shared" si="1"/>
        <v>13</v>
      </c>
      <c r="B41" s="476">
        <v>42868</v>
      </c>
      <c r="C41" s="477">
        <v>0</v>
      </c>
      <c r="D41" s="478">
        <v>0</v>
      </c>
      <c r="E41" s="478">
        <v>0</v>
      </c>
      <c r="F41" s="478">
        <v>0</v>
      </c>
      <c r="G41" s="478">
        <v>0</v>
      </c>
      <c r="H41" s="478">
        <v>0</v>
      </c>
      <c r="I41" s="478">
        <v>0</v>
      </c>
      <c r="J41" s="478">
        <v>0</v>
      </c>
      <c r="K41" s="478">
        <v>0</v>
      </c>
      <c r="L41" s="478">
        <v>0</v>
      </c>
      <c r="M41" s="478">
        <v>0</v>
      </c>
      <c r="N41" s="478">
        <v>0</v>
      </c>
      <c r="O41" s="478">
        <v>0</v>
      </c>
      <c r="P41" s="478">
        <v>0</v>
      </c>
      <c r="Q41" s="478">
        <v>0</v>
      </c>
      <c r="R41" s="478">
        <v>0</v>
      </c>
      <c r="S41" s="478">
        <v>0</v>
      </c>
      <c r="T41" s="478">
        <v>0</v>
      </c>
      <c r="U41" s="478">
        <v>0</v>
      </c>
      <c r="V41" s="479">
        <v>0</v>
      </c>
      <c r="W41" s="480">
        <f t="shared" si="3"/>
        <v>0</v>
      </c>
      <c r="X41" s="481">
        <v>0</v>
      </c>
      <c r="Y41" s="482">
        <f t="shared" si="2"/>
        <v>0</v>
      </c>
      <c r="Z41" s="925"/>
      <c r="AA41" s="926"/>
      <c r="AB41" s="926"/>
      <c r="AC41" s="927"/>
    </row>
    <row r="42" spans="1:29" ht="14.25">
      <c r="A42" s="475">
        <f t="shared" si="1"/>
        <v>14</v>
      </c>
      <c r="B42" s="476">
        <v>42869</v>
      </c>
      <c r="C42" s="477">
        <v>0</v>
      </c>
      <c r="D42" s="478">
        <v>0</v>
      </c>
      <c r="E42" s="478">
        <v>0</v>
      </c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478">
        <v>0</v>
      </c>
      <c r="P42" s="478">
        <v>0</v>
      </c>
      <c r="Q42" s="478">
        <v>0</v>
      </c>
      <c r="R42" s="478">
        <v>0</v>
      </c>
      <c r="S42" s="478">
        <v>0</v>
      </c>
      <c r="T42" s="478">
        <v>0</v>
      </c>
      <c r="U42" s="478">
        <v>0</v>
      </c>
      <c r="V42" s="479">
        <v>0</v>
      </c>
      <c r="W42" s="480">
        <f t="shared" si="3"/>
        <v>0</v>
      </c>
      <c r="X42" s="481">
        <v>0</v>
      </c>
      <c r="Y42" s="482">
        <f t="shared" si="2"/>
        <v>0</v>
      </c>
      <c r="Z42" s="925"/>
      <c r="AA42" s="926"/>
      <c r="AB42" s="926"/>
      <c r="AC42" s="927"/>
    </row>
    <row r="43" spans="1:29" ht="14.25">
      <c r="A43" s="467">
        <f t="shared" si="1"/>
        <v>15</v>
      </c>
      <c r="B43" s="468">
        <v>42870</v>
      </c>
      <c r="C43" s="469">
        <v>0</v>
      </c>
      <c r="D43" s="470">
        <v>0</v>
      </c>
      <c r="E43" s="470">
        <v>0</v>
      </c>
      <c r="F43" s="470">
        <v>0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0">
        <v>0</v>
      </c>
      <c r="M43" s="470">
        <v>0</v>
      </c>
      <c r="N43" s="470">
        <v>0</v>
      </c>
      <c r="O43" s="470">
        <v>0</v>
      </c>
      <c r="P43" s="470">
        <v>0</v>
      </c>
      <c r="Q43" s="470">
        <v>0</v>
      </c>
      <c r="R43" s="470">
        <v>0</v>
      </c>
      <c r="S43" s="470">
        <v>0</v>
      </c>
      <c r="T43" s="470">
        <v>0</v>
      </c>
      <c r="U43" s="470">
        <v>0</v>
      </c>
      <c r="V43" s="471">
        <v>0</v>
      </c>
      <c r="W43" s="472">
        <f t="shared" si="3"/>
        <v>0</v>
      </c>
      <c r="X43" s="473">
        <v>0</v>
      </c>
      <c r="Y43" s="474">
        <f t="shared" si="2"/>
        <v>0</v>
      </c>
      <c r="Z43" s="915"/>
      <c r="AA43" s="677"/>
      <c r="AB43" s="677"/>
      <c r="AC43" s="916"/>
    </row>
    <row r="44" spans="1:29" ht="14.25">
      <c r="A44" s="467">
        <f t="shared" si="1"/>
        <v>16</v>
      </c>
      <c r="B44" s="468">
        <v>42871</v>
      </c>
      <c r="C44" s="469">
        <v>0</v>
      </c>
      <c r="D44" s="470">
        <v>0</v>
      </c>
      <c r="E44" s="470">
        <v>0</v>
      </c>
      <c r="F44" s="470">
        <v>0</v>
      </c>
      <c r="G44" s="470">
        <v>0</v>
      </c>
      <c r="H44" s="470">
        <v>0</v>
      </c>
      <c r="I44" s="470">
        <v>0</v>
      </c>
      <c r="J44" s="470">
        <v>0</v>
      </c>
      <c r="K44" s="470">
        <v>0</v>
      </c>
      <c r="L44" s="470">
        <v>0</v>
      </c>
      <c r="M44" s="470">
        <v>0</v>
      </c>
      <c r="N44" s="470">
        <v>0</v>
      </c>
      <c r="O44" s="470">
        <v>0</v>
      </c>
      <c r="P44" s="470">
        <v>0</v>
      </c>
      <c r="Q44" s="470">
        <v>0</v>
      </c>
      <c r="R44" s="470">
        <v>0</v>
      </c>
      <c r="S44" s="470">
        <v>0</v>
      </c>
      <c r="T44" s="470">
        <v>0</v>
      </c>
      <c r="U44" s="470">
        <v>0</v>
      </c>
      <c r="V44" s="471">
        <v>0</v>
      </c>
      <c r="W44" s="472">
        <f t="shared" si="3"/>
        <v>0</v>
      </c>
      <c r="X44" s="473">
        <v>0</v>
      </c>
      <c r="Y44" s="474">
        <f t="shared" si="2"/>
        <v>0</v>
      </c>
      <c r="Z44" s="915"/>
      <c r="AA44" s="677"/>
      <c r="AB44" s="677"/>
      <c r="AC44" s="916"/>
    </row>
    <row r="45" spans="1:29" ht="14.25">
      <c r="A45" s="467">
        <f t="shared" si="1"/>
        <v>17</v>
      </c>
      <c r="B45" s="468">
        <v>42872</v>
      </c>
      <c r="C45" s="469">
        <v>0</v>
      </c>
      <c r="D45" s="470">
        <v>0</v>
      </c>
      <c r="E45" s="470">
        <v>0</v>
      </c>
      <c r="F45" s="470">
        <v>0</v>
      </c>
      <c r="G45" s="470">
        <v>0</v>
      </c>
      <c r="H45" s="470">
        <v>0</v>
      </c>
      <c r="I45" s="470">
        <v>0</v>
      </c>
      <c r="J45" s="470">
        <v>0</v>
      </c>
      <c r="K45" s="470">
        <v>0</v>
      </c>
      <c r="L45" s="470">
        <v>0</v>
      </c>
      <c r="M45" s="470">
        <v>0</v>
      </c>
      <c r="N45" s="470">
        <v>0</v>
      </c>
      <c r="O45" s="470">
        <v>0</v>
      </c>
      <c r="P45" s="470">
        <v>0</v>
      </c>
      <c r="Q45" s="470">
        <v>0</v>
      </c>
      <c r="R45" s="470">
        <v>0</v>
      </c>
      <c r="S45" s="470">
        <v>0</v>
      </c>
      <c r="T45" s="470">
        <v>0</v>
      </c>
      <c r="U45" s="470">
        <v>0</v>
      </c>
      <c r="V45" s="471">
        <v>0</v>
      </c>
      <c r="W45" s="472">
        <f t="shared" si="3"/>
        <v>0</v>
      </c>
      <c r="X45" s="473">
        <v>0</v>
      </c>
      <c r="Y45" s="474">
        <f t="shared" si="2"/>
        <v>0</v>
      </c>
      <c r="Z45" s="915"/>
      <c r="AA45" s="677"/>
      <c r="AB45" s="677"/>
      <c r="AC45" s="916"/>
    </row>
    <row r="46" spans="1:29" ht="14.25">
      <c r="A46" s="467">
        <f t="shared" si="1"/>
        <v>18</v>
      </c>
      <c r="B46" s="468">
        <v>42873</v>
      </c>
      <c r="C46" s="469">
        <v>0</v>
      </c>
      <c r="D46" s="470">
        <v>0</v>
      </c>
      <c r="E46" s="470">
        <v>0</v>
      </c>
      <c r="F46" s="470">
        <v>0</v>
      </c>
      <c r="G46" s="470">
        <v>0</v>
      </c>
      <c r="H46" s="470">
        <v>0</v>
      </c>
      <c r="I46" s="470">
        <v>0</v>
      </c>
      <c r="J46" s="470">
        <v>0</v>
      </c>
      <c r="K46" s="470">
        <v>0</v>
      </c>
      <c r="L46" s="470">
        <v>0</v>
      </c>
      <c r="M46" s="470">
        <v>0</v>
      </c>
      <c r="N46" s="470">
        <v>0</v>
      </c>
      <c r="O46" s="470">
        <v>0</v>
      </c>
      <c r="P46" s="470">
        <v>0</v>
      </c>
      <c r="Q46" s="470">
        <v>0</v>
      </c>
      <c r="R46" s="470">
        <v>0</v>
      </c>
      <c r="S46" s="470">
        <v>0</v>
      </c>
      <c r="T46" s="470">
        <v>0</v>
      </c>
      <c r="U46" s="470">
        <v>0</v>
      </c>
      <c r="V46" s="471">
        <v>0</v>
      </c>
      <c r="W46" s="472">
        <f t="shared" si="3"/>
        <v>0</v>
      </c>
      <c r="X46" s="473">
        <v>0</v>
      </c>
      <c r="Y46" s="474">
        <f t="shared" si="2"/>
        <v>0</v>
      </c>
      <c r="Z46" s="915"/>
      <c r="AA46" s="677"/>
      <c r="AB46" s="677"/>
      <c r="AC46" s="916"/>
    </row>
    <row r="47" spans="1:29" ht="14.25">
      <c r="A47" s="467">
        <f t="shared" si="1"/>
        <v>19</v>
      </c>
      <c r="B47" s="468">
        <v>42874</v>
      </c>
      <c r="C47" s="469">
        <v>0</v>
      </c>
      <c r="D47" s="470">
        <v>0</v>
      </c>
      <c r="E47" s="470">
        <v>0</v>
      </c>
      <c r="F47" s="470">
        <v>0</v>
      </c>
      <c r="G47" s="470">
        <v>0</v>
      </c>
      <c r="H47" s="470">
        <v>0</v>
      </c>
      <c r="I47" s="470">
        <v>0</v>
      </c>
      <c r="J47" s="470">
        <v>0</v>
      </c>
      <c r="K47" s="470">
        <v>0</v>
      </c>
      <c r="L47" s="470">
        <v>0</v>
      </c>
      <c r="M47" s="470">
        <v>0</v>
      </c>
      <c r="N47" s="470">
        <v>0</v>
      </c>
      <c r="O47" s="470">
        <v>0</v>
      </c>
      <c r="P47" s="470">
        <v>0</v>
      </c>
      <c r="Q47" s="470">
        <v>0</v>
      </c>
      <c r="R47" s="470">
        <v>0</v>
      </c>
      <c r="S47" s="470">
        <v>0</v>
      </c>
      <c r="T47" s="470">
        <v>0</v>
      </c>
      <c r="U47" s="470">
        <v>0</v>
      </c>
      <c r="V47" s="471">
        <v>0</v>
      </c>
      <c r="W47" s="472">
        <f t="shared" si="3"/>
        <v>0</v>
      </c>
      <c r="X47" s="473">
        <v>0</v>
      </c>
      <c r="Y47" s="474">
        <f t="shared" si="2"/>
        <v>0</v>
      </c>
      <c r="Z47" s="915"/>
      <c r="AA47" s="677"/>
      <c r="AB47" s="677"/>
      <c r="AC47" s="916"/>
    </row>
    <row r="48" spans="1:29" ht="14.25">
      <c r="A48" s="475">
        <f t="shared" si="1"/>
        <v>20</v>
      </c>
      <c r="B48" s="476">
        <v>42875</v>
      </c>
      <c r="C48" s="477">
        <v>0</v>
      </c>
      <c r="D48" s="478">
        <v>0</v>
      </c>
      <c r="E48" s="478">
        <v>0</v>
      </c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0</v>
      </c>
      <c r="Q48" s="478">
        <v>0</v>
      </c>
      <c r="R48" s="478">
        <v>0</v>
      </c>
      <c r="S48" s="478">
        <v>0</v>
      </c>
      <c r="T48" s="478">
        <v>0</v>
      </c>
      <c r="U48" s="478">
        <v>0</v>
      </c>
      <c r="V48" s="479">
        <v>0</v>
      </c>
      <c r="W48" s="480">
        <f t="shared" si="3"/>
        <v>0</v>
      </c>
      <c r="X48" s="481">
        <v>0</v>
      </c>
      <c r="Y48" s="482">
        <f t="shared" si="2"/>
        <v>0</v>
      </c>
      <c r="Z48" s="925"/>
      <c r="AA48" s="926"/>
      <c r="AB48" s="926"/>
      <c r="AC48" s="927"/>
    </row>
    <row r="49" spans="1:29" ht="14.25">
      <c r="A49" s="475">
        <f t="shared" si="1"/>
        <v>21</v>
      </c>
      <c r="B49" s="476">
        <v>42876</v>
      </c>
      <c r="C49" s="477">
        <v>0</v>
      </c>
      <c r="D49" s="478">
        <v>0</v>
      </c>
      <c r="E49" s="478">
        <v>0</v>
      </c>
      <c r="F49" s="478">
        <v>0</v>
      </c>
      <c r="G49" s="478">
        <v>0</v>
      </c>
      <c r="H49" s="478">
        <v>0</v>
      </c>
      <c r="I49" s="478">
        <v>0</v>
      </c>
      <c r="J49" s="478">
        <v>0</v>
      </c>
      <c r="K49" s="478">
        <v>0</v>
      </c>
      <c r="L49" s="478">
        <v>0</v>
      </c>
      <c r="M49" s="478">
        <v>0</v>
      </c>
      <c r="N49" s="478">
        <v>0</v>
      </c>
      <c r="O49" s="478">
        <v>0</v>
      </c>
      <c r="P49" s="478">
        <v>0</v>
      </c>
      <c r="Q49" s="478">
        <v>0</v>
      </c>
      <c r="R49" s="478">
        <v>0</v>
      </c>
      <c r="S49" s="478">
        <v>0</v>
      </c>
      <c r="T49" s="478">
        <v>0</v>
      </c>
      <c r="U49" s="478">
        <v>0</v>
      </c>
      <c r="V49" s="479">
        <v>0</v>
      </c>
      <c r="W49" s="480">
        <f t="shared" si="3"/>
        <v>0</v>
      </c>
      <c r="X49" s="481">
        <v>0</v>
      </c>
      <c r="Y49" s="482">
        <f t="shared" si="2"/>
        <v>0</v>
      </c>
      <c r="Z49" s="925"/>
      <c r="AA49" s="926"/>
      <c r="AB49" s="926"/>
      <c r="AC49" s="927"/>
    </row>
    <row r="50" spans="1:29" ht="14.25">
      <c r="A50" s="467">
        <f t="shared" si="1"/>
        <v>22</v>
      </c>
      <c r="B50" s="468">
        <v>42877</v>
      </c>
      <c r="C50" s="469">
        <v>0</v>
      </c>
      <c r="D50" s="470">
        <v>0</v>
      </c>
      <c r="E50" s="470">
        <v>0</v>
      </c>
      <c r="F50" s="470">
        <v>0</v>
      </c>
      <c r="G50" s="470">
        <v>0</v>
      </c>
      <c r="H50" s="470">
        <v>0</v>
      </c>
      <c r="I50" s="470">
        <v>0</v>
      </c>
      <c r="J50" s="470">
        <v>0</v>
      </c>
      <c r="K50" s="470">
        <v>0</v>
      </c>
      <c r="L50" s="470">
        <v>0</v>
      </c>
      <c r="M50" s="470">
        <v>0</v>
      </c>
      <c r="N50" s="470">
        <v>0</v>
      </c>
      <c r="O50" s="470">
        <v>0</v>
      </c>
      <c r="P50" s="470">
        <v>0</v>
      </c>
      <c r="Q50" s="470">
        <v>0</v>
      </c>
      <c r="R50" s="470">
        <v>0</v>
      </c>
      <c r="S50" s="470">
        <v>0</v>
      </c>
      <c r="T50" s="470">
        <v>0</v>
      </c>
      <c r="U50" s="470">
        <v>0</v>
      </c>
      <c r="V50" s="471">
        <v>0</v>
      </c>
      <c r="W50" s="472">
        <f t="shared" si="3"/>
        <v>0</v>
      </c>
      <c r="X50" s="473">
        <v>0</v>
      </c>
      <c r="Y50" s="474">
        <f t="shared" si="2"/>
        <v>0</v>
      </c>
      <c r="Z50" s="915"/>
      <c r="AA50" s="677"/>
      <c r="AB50" s="677"/>
      <c r="AC50" s="916"/>
    </row>
    <row r="51" spans="1:29" ht="14.25">
      <c r="A51" s="467">
        <f t="shared" si="1"/>
        <v>23</v>
      </c>
      <c r="B51" s="468">
        <v>42878</v>
      </c>
      <c r="C51" s="469">
        <v>0</v>
      </c>
      <c r="D51" s="470">
        <v>0</v>
      </c>
      <c r="E51" s="470">
        <v>0</v>
      </c>
      <c r="F51" s="470">
        <v>0</v>
      </c>
      <c r="G51" s="470">
        <v>0</v>
      </c>
      <c r="H51" s="470">
        <v>0</v>
      </c>
      <c r="I51" s="470">
        <v>0</v>
      </c>
      <c r="J51" s="470">
        <v>0</v>
      </c>
      <c r="K51" s="470">
        <v>0</v>
      </c>
      <c r="L51" s="470">
        <v>0</v>
      </c>
      <c r="M51" s="470">
        <v>0</v>
      </c>
      <c r="N51" s="470">
        <v>0</v>
      </c>
      <c r="O51" s="470">
        <v>0</v>
      </c>
      <c r="P51" s="470">
        <v>0</v>
      </c>
      <c r="Q51" s="470">
        <v>0</v>
      </c>
      <c r="R51" s="470">
        <v>0</v>
      </c>
      <c r="S51" s="470">
        <v>0</v>
      </c>
      <c r="T51" s="470">
        <v>0</v>
      </c>
      <c r="U51" s="470">
        <v>0</v>
      </c>
      <c r="V51" s="471">
        <v>0</v>
      </c>
      <c r="W51" s="472">
        <f t="shared" si="3"/>
        <v>0</v>
      </c>
      <c r="X51" s="473">
        <v>0</v>
      </c>
      <c r="Y51" s="474">
        <f t="shared" si="2"/>
        <v>0</v>
      </c>
      <c r="Z51" s="915"/>
      <c r="AA51" s="677"/>
      <c r="AB51" s="677"/>
      <c r="AC51" s="916"/>
    </row>
    <row r="52" spans="1:29" ht="14.25">
      <c r="A52" s="467">
        <f t="shared" si="1"/>
        <v>24</v>
      </c>
      <c r="B52" s="468">
        <v>42879</v>
      </c>
      <c r="C52" s="469">
        <v>0</v>
      </c>
      <c r="D52" s="470">
        <v>0</v>
      </c>
      <c r="E52" s="470">
        <v>0</v>
      </c>
      <c r="F52" s="470">
        <v>0</v>
      </c>
      <c r="G52" s="470">
        <v>0</v>
      </c>
      <c r="H52" s="470">
        <v>0</v>
      </c>
      <c r="I52" s="470">
        <v>0</v>
      </c>
      <c r="J52" s="470">
        <v>0</v>
      </c>
      <c r="K52" s="470">
        <v>0</v>
      </c>
      <c r="L52" s="470">
        <v>0</v>
      </c>
      <c r="M52" s="470">
        <v>0</v>
      </c>
      <c r="N52" s="470">
        <v>0</v>
      </c>
      <c r="O52" s="470">
        <v>0</v>
      </c>
      <c r="P52" s="470">
        <v>0</v>
      </c>
      <c r="Q52" s="470">
        <v>0</v>
      </c>
      <c r="R52" s="470">
        <v>0</v>
      </c>
      <c r="S52" s="470">
        <v>0</v>
      </c>
      <c r="T52" s="470">
        <v>0</v>
      </c>
      <c r="U52" s="470">
        <v>0</v>
      </c>
      <c r="V52" s="471">
        <v>0</v>
      </c>
      <c r="W52" s="472">
        <f t="shared" si="3"/>
        <v>0</v>
      </c>
      <c r="X52" s="473">
        <v>0</v>
      </c>
      <c r="Y52" s="474">
        <f t="shared" si="2"/>
        <v>0</v>
      </c>
      <c r="Z52" s="915"/>
      <c r="AA52" s="677"/>
      <c r="AB52" s="677"/>
      <c r="AC52" s="916"/>
    </row>
    <row r="53" spans="1:29" ht="14.25">
      <c r="A53" s="467">
        <f t="shared" si="1"/>
        <v>25</v>
      </c>
      <c r="B53" s="468">
        <v>42880</v>
      </c>
      <c r="C53" s="469">
        <v>0</v>
      </c>
      <c r="D53" s="470">
        <v>0</v>
      </c>
      <c r="E53" s="470">
        <v>0</v>
      </c>
      <c r="F53" s="470">
        <v>0</v>
      </c>
      <c r="G53" s="470">
        <v>0</v>
      </c>
      <c r="H53" s="470">
        <v>0</v>
      </c>
      <c r="I53" s="470">
        <v>0</v>
      </c>
      <c r="J53" s="470">
        <v>0</v>
      </c>
      <c r="K53" s="470">
        <v>0</v>
      </c>
      <c r="L53" s="470">
        <v>0</v>
      </c>
      <c r="M53" s="470">
        <v>0</v>
      </c>
      <c r="N53" s="470">
        <v>0</v>
      </c>
      <c r="O53" s="470">
        <v>0</v>
      </c>
      <c r="P53" s="470">
        <v>0</v>
      </c>
      <c r="Q53" s="470">
        <v>0</v>
      </c>
      <c r="R53" s="470">
        <v>0</v>
      </c>
      <c r="S53" s="470">
        <v>0</v>
      </c>
      <c r="T53" s="470">
        <v>0</v>
      </c>
      <c r="U53" s="470">
        <v>0</v>
      </c>
      <c r="V53" s="471">
        <v>0</v>
      </c>
      <c r="W53" s="472">
        <f t="shared" si="3"/>
        <v>0</v>
      </c>
      <c r="X53" s="473">
        <v>0</v>
      </c>
      <c r="Y53" s="474">
        <f t="shared" si="2"/>
        <v>0</v>
      </c>
      <c r="Z53" s="915"/>
      <c r="AA53" s="677"/>
      <c r="AB53" s="677"/>
      <c r="AC53" s="916"/>
    </row>
    <row r="54" spans="1:29" ht="14.25">
      <c r="A54" s="467">
        <f t="shared" si="1"/>
        <v>26</v>
      </c>
      <c r="B54" s="468">
        <v>42881</v>
      </c>
      <c r="C54" s="469">
        <v>0</v>
      </c>
      <c r="D54" s="470">
        <v>0</v>
      </c>
      <c r="E54" s="470">
        <v>0</v>
      </c>
      <c r="F54" s="470">
        <v>0</v>
      </c>
      <c r="G54" s="470">
        <v>0</v>
      </c>
      <c r="H54" s="470">
        <v>0</v>
      </c>
      <c r="I54" s="470">
        <v>0</v>
      </c>
      <c r="J54" s="470">
        <v>0</v>
      </c>
      <c r="K54" s="470">
        <v>0</v>
      </c>
      <c r="L54" s="470">
        <v>0</v>
      </c>
      <c r="M54" s="470">
        <v>0</v>
      </c>
      <c r="N54" s="470">
        <v>0</v>
      </c>
      <c r="O54" s="470">
        <v>0</v>
      </c>
      <c r="P54" s="470">
        <v>0</v>
      </c>
      <c r="Q54" s="470">
        <v>0</v>
      </c>
      <c r="R54" s="470">
        <v>0</v>
      </c>
      <c r="S54" s="470">
        <v>0</v>
      </c>
      <c r="T54" s="470">
        <v>0</v>
      </c>
      <c r="U54" s="470">
        <v>0</v>
      </c>
      <c r="V54" s="471">
        <v>0</v>
      </c>
      <c r="W54" s="472">
        <f t="shared" si="3"/>
        <v>0</v>
      </c>
      <c r="X54" s="473">
        <v>0</v>
      </c>
      <c r="Y54" s="474">
        <f t="shared" si="2"/>
        <v>0</v>
      </c>
      <c r="Z54" s="915"/>
      <c r="AA54" s="677"/>
      <c r="AB54" s="677"/>
      <c r="AC54" s="916"/>
    </row>
    <row r="55" spans="1:29" ht="14.25">
      <c r="A55" s="475">
        <f t="shared" si="1"/>
        <v>27</v>
      </c>
      <c r="B55" s="476">
        <v>42882</v>
      </c>
      <c r="C55" s="477">
        <v>0</v>
      </c>
      <c r="D55" s="478">
        <v>0</v>
      </c>
      <c r="E55" s="478">
        <v>0</v>
      </c>
      <c r="F55" s="478">
        <v>0</v>
      </c>
      <c r="G55" s="478">
        <v>0</v>
      </c>
      <c r="H55" s="478">
        <v>0</v>
      </c>
      <c r="I55" s="478">
        <v>0</v>
      </c>
      <c r="J55" s="478">
        <v>0</v>
      </c>
      <c r="K55" s="478">
        <v>0</v>
      </c>
      <c r="L55" s="478">
        <v>0</v>
      </c>
      <c r="M55" s="478">
        <v>0</v>
      </c>
      <c r="N55" s="478">
        <v>0</v>
      </c>
      <c r="O55" s="478">
        <v>0</v>
      </c>
      <c r="P55" s="478">
        <v>0</v>
      </c>
      <c r="Q55" s="478">
        <v>0</v>
      </c>
      <c r="R55" s="478">
        <v>0</v>
      </c>
      <c r="S55" s="478">
        <v>0</v>
      </c>
      <c r="T55" s="478">
        <v>0</v>
      </c>
      <c r="U55" s="478">
        <v>0</v>
      </c>
      <c r="V55" s="479">
        <v>0</v>
      </c>
      <c r="W55" s="480">
        <f t="shared" si="3"/>
        <v>0</v>
      </c>
      <c r="X55" s="481">
        <v>0</v>
      </c>
      <c r="Y55" s="482">
        <f t="shared" si="2"/>
        <v>0</v>
      </c>
      <c r="Z55" s="925"/>
      <c r="AA55" s="926"/>
      <c r="AB55" s="926"/>
      <c r="AC55" s="927"/>
    </row>
    <row r="56" spans="1:29" ht="14.25">
      <c r="A56" s="475">
        <f t="shared" si="1"/>
        <v>28</v>
      </c>
      <c r="B56" s="476">
        <v>42883</v>
      </c>
      <c r="C56" s="477">
        <v>0</v>
      </c>
      <c r="D56" s="478">
        <v>0</v>
      </c>
      <c r="E56" s="478">
        <v>0</v>
      </c>
      <c r="F56" s="478">
        <v>0</v>
      </c>
      <c r="G56" s="478">
        <v>0</v>
      </c>
      <c r="H56" s="478">
        <v>0</v>
      </c>
      <c r="I56" s="478">
        <v>0</v>
      </c>
      <c r="J56" s="478">
        <v>0</v>
      </c>
      <c r="K56" s="478">
        <v>0</v>
      </c>
      <c r="L56" s="478">
        <v>0</v>
      </c>
      <c r="M56" s="478">
        <v>0</v>
      </c>
      <c r="N56" s="478">
        <v>0</v>
      </c>
      <c r="O56" s="478">
        <v>0</v>
      </c>
      <c r="P56" s="478">
        <v>0</v>
      </c>
      <c r="Q56" s="478">
        <v>0</v>
      </c>
      <c r="R56" s="478">
        <v>0</v>
      </c>
      <c r="S56" s="478">
        <v>0</v>
      </c>
      <c r="T56" s="478">
        <v>0</v>
      </c>
      <c r="U56" s="478">
        <v>0</v>
      </c>
      <c r="V56" s="479">
        <v>0</v>
      </c>
      <c r="W56" s="480">
        <f t="shared" si="3"/>
        <v>0</v>
      </c>
      <c r="X56" s="481">
        <v>0</v>
      </c>
      <c r="Y56" s="482">
        <f t="shared" si="2"/>
        <v>0</v>
      </c>
      <c r="Z56" s="925"/>
      <c r="AA56" s="926"/>
      <c r="AB56" s="926"/>
      <c r="AC56" s="927"/>
    </row>
    <row r="57" spans="1:29" ht="14.25">
      <c r="A57" s="467">
        <f t="shared" si="1"/>
        <v>29</v>
      </c>
      <c r="B57" s="468">
        <v>42884</v>
      </c>
      <c r="C57" s="469">
        <v>0</v>
      </c>
      <c r="D57" s="470">
        <v>0</v>
      </c>
      <c r="E57" s="470">
        <v>0</v>
      </c>
      <c r="F57" s="470">
        <v>0</v>
      </c>
      <c r="G57" s="470">
        <v>0</v>
      </c>
      <c r="H57" s="470">
        <v>0</v>
      </c>
      <c r="I57" s="470">
        <v>0</v>
      </c>
      <c r="J57" s="470">
        <v>0</v>
      </c>
      <c r="K57" s="470">
        <v>0</v>
      </c>
      <c r="L57" s="470">
        <v>0</v>
      </c>
      <c r="M57" s="470">
        <v>0</v>
      </c>
      <c r="N57" s="470">
        <v>0</v>
      </c>
      <c r="O57" s="470">
        <v>0</v>
      </c>
      <c r="P57" s="470">
        <v>0</v>
      </c>
      <c r="Q57" s="470">
        <v>0</v>
      </c>
      <c r="R57" s="470">
        <v>0</v>
      </c>
      <c r="S57" s="470">
        <v>0</v>
      </c>
      <c r="T57" s="470">
        <v>0</v>
      </c>
      <c r="U57" s="470">
        <v>0</v>
      </c>
      <c r="V57" s="471">
        <v>0</v>
      </c>
      <c r="W57" s="472">
        <f t="shared" si="3"/>
        <v>0</v>
      </c>
      <c r="X57" s="473">
        <v>0</v>
      </c>
      <c r="Y57" s="474">
        <f t="shared" si="2"/>
        <v>0</v>
      </c>
      <c r="Z57" s="915"/>
      <c r="AA57" s="677"/>
      <c r="AB57" s="677"/>
      <c r="AC57" s="916"/>
    </row>
    <row r="58" spans="1:29" ht="14.25">
      <c r="A58" s="467">
        <f t="shared" si="1"/>
        <v>30</v>
      </c>
      <c r="B58" s="468">
        <v>42885</v>
      </c>
      <c r="C58" s="469">
        <v>0</v>
      </c>
      <c r="D58" s="470">
        <v>0</v>
      </c>
      <c r="E58" s="470">
        <v>0</v>
      </c>
      <c r="F58" s="470">
        <v>0</v>
      </c>
      <c r="G58" s="470">
        <v>0</v>
      </c>
      <c r="H58" s="470">
        <v>0</v>
      </c>
      <c r="I58" s="470">
        <v>0</v>
      </c>
      <c r="J58" s="470">
        <v>0</v>
      </c>
      <c r="K58" s="470">
        <v>0</v>
      </c>
      <c r="L58" s="470">
        <v>0</v>
      </c>
      <c r="M58" s="470">
        <v>0</v>
      </c>
      <c r="N58" s="470">
        <v>0</v>
      </c>
      <c r="O58" s="470">
        <v>0</v>
      </c>
      <c r="P58" s="470">
        <v>0</v>
      </c>
      <c r="Q58" s="470">
        <v>0</v>
      </c>
      <c r="R58" s="470">
        <v>0</v>
      </c>
      <c r="S58" s="470">
        <v>0</v>
      </c>
      <c r="T58" s="470">
        <v>0</v>
      </c>
      <c r="U58" s="470">
        <v>0</v>
      </c>
      <c r="V58" s="471">
        <v>0</v>
      </c>
      <c r="W58" s="472">
        <f t="shared" si="3"/>
        <v>0</v>
      </c>
      <c r="X58" s="473">
        <v>0</v>
      </c>
      <c r="Y58" s="474">
        <f t="shared" si="2"/>
        <v>0</v>
      </c>
      <c r="Z58" s="915"/>
      <c r="AA58" s="677"/>
      <c r="AB58" s="677"/>
      <c r="AC58" s="916"/>
    </row>
    <row r="59" spans="1:29" ht="15" thickBot="1">
      <c r="A59" s="483">
        <f t="shared" si="1"/>
        <v>31</v>
      </c>
      <c r="B59" s="484">
        <v>42886</v>
      </c>
      <c r="C59" s="485">
        <v>0</v>
      </c>
      <c r="D59" s="486">
        <v>0</v>
      </c>
      <c r="E59" s="486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486">
        <v>0</v>
      </c>
      <c r="O59" s="486">
        <v>0</v>
      </c>
      <c r="P59" s="486">
        <v>0</v>
      </c>
      <c r="Q59" s="486">
        <v>0</v>
      </c>
      <c r="R59" s="486">
        <v>0</v>
      </c>
      <c r="S59" s="486">
        <v>0</v>
      </c>
      <c r="T59" s="486">
        <v>0</v>
      </c>
      <c r="U59" s="486">
        <v>0</v>
      </c>
      <c r="V59" s="487">
        <v>0</v>
      </c>
      <c r="W59" s="488">
        <f t="shared" si="3"/>
        <v>0</v>
      </c>
      <c r="X59" s="489">
        <v>0</v>
      </c>
      <c r="Y59" s="490">
        <f t="shared" si="2"/>
        <v>0</v>
      </c>
      <c r="Z59" s="917"/>
      <c r="AA59" s="918"/>
      <c r="AB59" s="918"/>
      <c r="AC59" s="919"/>
    </row>
    <row r="60" spans="1:29" ht="15" thickBot="1">
      <c r="A60" s="920" t="s">
        <v>614</v>
      </c>
      <c r="B60" s="921"/>
      <c r="C60" s="491">
        <f>SUM(C29:C59)</f>
        <v>4</v>
      </c>
      <c r="D60" s="492">
        <f aca="true" t="shared" si="4" ref="D60:V60">SUM(D29:D59)</f>
        <v>0</v>
      </c>
      <c r="E60" s="492">
        <f t="shared" si="4"/>
        <v>0</v>
      </c>
      <c r="F60" s="492">
        <f t="shared" si="4"/>
        <v>0</v>
      </c>
      <c r="G60" s="492">
        <f t="shared" si="4"/>
        <v>0</v>
      </c>
      <c r="H60" s="492">
        <f t="shared" si="4"/>
        <v>2</v>
      </c>
      <c r="I60" s="492">
        <f t="shared" si="4"/>
        <v>0</v>
      </c>
      <c r="J60" s="492">
        <f t="shared" si="4"/>
        <v>0</v>
      </c>
      <c r="K60" s="492">
        <f t="shared" si="4"/>
        <v>0</v>
      </c>
      <c r="L60" s="492">
        <f t="shared" si="4"/>
        <v>0</v>
      </c>
      <c r="M60" s="492">
        <f t="shared" si="4"/>
        <v>0</v>
      </c>
      <c r="N60" s="492">
        <f t="shared" si="4"/>
        <v>0</v>
      </c>
      <c r="O60" s="492">
        <f t="shared" si="4"/>
        <v>0</v>
      </c>
      <c r="P60" s="492">
        <f t="shared" si="4"/>
        <v>0</v>
      </c>
      <c r="Q60" s="492">
        <f t="shared" si="4"/>
        <v>0</v>
      </c>
      <c r="R60" s="492">
        <f t="shared" si="4"/>
        <v>0</v>
      </c>
      <c r="S60" s="492">
        <f t="shared" si="4"/>
        <v>0</v>
      </c>
      <c r="T60" s="492">
        <f t="shared" si="4"/>
        <v>0</v>
      </c>
      <c r="U60" s="492">
        <f t="shared" si="4"/>
        <v>0</v>
      </c>
      <c r="V60" s="493">
        <f t="shared" si="4"/>
        <v>0</v>
      </c>
      <c r="W60" s="534">
        <f t="shared" si="3"/>
        <v>6</v>
      </c>
      <c r="X60" s="494">
        <f>SUM(X29:X59)</f>
        <v>2</v>
      </c>
      <c r="Y60" s="495">
        <f>W60+X60</f>
        <v>8</v>
      </c>
      <c r="Z60" s="922"/>
      <c r="AA60" s="923"/>
      <c r="AB60" s="923"/>
      <c r="AC60" s="924"/>
    </row>
    <row r="61" spans="1:25" ht="15" thickBot="1">
      <c r="A61" s="441"/>
      <c r="B61" s="442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535"/>
      <c r="X61" s="441"/>
      <c r="Y61" s="441"/>
    </row>
    <row r="62" spans="1:31" ht="15">
      <c r="A62" s="496"/>
      <c r="B62" s="497" t="s">
        <v>615</v>
      </c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 t="s">
        <v>616</v>
      </c>
      <c r="U62" s="497"/>
      <c r="V62" s="497"/>
      <c r="X62" s="497"/>
      <c r="Y62" s="497"/>
      <c r="Z62" s="497"/>
      <c r="AA62" s="497"/>
      <c r="AB62" s="497"/>
      <c r="AC62" s="498"/>
      <c r="AD62" s="499"/>
      <c r="AE62" s="500"/>
    </row>
    <row r="63" spans="1:29" ht="14.25">
      <c r="A63" s="50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502"/>
    </row>
    <row r="64" spans="1:29" ht="14.25">
      <c r="A64" s="50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502"/>
    </row>
    <row r="65" spans="1:29" ht="15">
      <c r="A65" s="501"/>
      <c r="B65" s="42"/>
      <c r="C65" s="42"/>
      <c r="D65" s="42"/>
      <c r="E65" s="42"/>
      <c r="F65" s="42"/>
      <c r="G65" s="42"/>
      <c r="H65" s="42"/>
      <c r="I65" s="42"/>
      <c r="J65" s="42"/>
      <c r="K65" s="438"/>
      <c r="L65" s="438"/>
      <c r="M65" s="438"/>
      <c r="N65" s="438"/>
      <c r="O65" s="438"/>
      <c r="P65" s="438"/>
      <c r="Q65" s="438"/>
      <c r="R65" s="438"/>
      <c r="S65" s="438"/>
      <c r="T65" s="438" t="s">
        <v>617</v>
      </c>
      <c r="U65" s="438"/>
      <c r="V65" s="42"/>
      <c r="X65" s="42"/>
      <c r="Y65" s="42"/>
      <c r="Z65" s="42"/>
      <c r="AA65" s="42"/>
      <c r="AB65" s="42"/>
      <c r="AC65" s="502"/>
    </row>
    <row r="66" spans="1:29" ht="16.5" customHeight="1" thickBot="1">
      <c r="A66" s="503"/>
      <c r="B66" s="504"/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05"/>
    </row>
    <row r="67" spans="1:25" s="508" customFormat="1" ht="12.75">
      <c r="A67" s="506"/>
      <c r="B67" s="507"/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</row>
    <row r="68" spans="1:25" ht="14.25">
      <c r="A68" s="441"/>
      <c r="B68" s="442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</row>
    <row r="69" spans="1:25" ht="14.25">
      <c r="A69" s="441"/>
      <c r="B69" s="442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</row>
    <row r="70" ht="23.25">
      <c r="A70" s="533" t="s">
        <v>625</v>
      </c>
    </row>
    <row r="72" spans="1:29" ht="15">
      <c r="A72" s="438" t="s">
        <v>618</v>
      </c>
      <c r="B72" s="439"/>
      <c r="C72" s="439"/>
      <c r="D72" s="439"/>
      <c r="E72" s="439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</row>
    <row r="73" spans="1:25" ht="14.25">
      <c r="A73" s="441"/>
      <c r="B73" s="442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</row>
    <row r="74" spans="1:25" ht="14.25">
      <c r="A74" s="433" t="s">
        <v>470</v>
      </c>
      <c r="B74" s="906" t="s">
        <v>599</v>
      </c>
      <c r="C74" s="907"/>
      <c r="D74" s="907"/>
      <c r="E74" s="907"/>
      <c r="F74" s="907"/>
      <c r="G74" s="908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</row>
    <row r="75" spans="1:25" ht="14.25">
      <c r="A75" s="433" t="s">
        <v>600</v>
      </c>
      <c r="B75" s="903"/>
      <c r="C75" s="904"/>
      <c r="D75" s="904"/>
      <c r="E75" s="904"/>
      <c r="F75" s="904"/>
      <c r="G75" s="905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</row>
    <row r="76" spans="1:25" ht="14.25">
      <c r="A76" s="433" t="s">
        <v>602</v>
      </c>
      <c r="B76" s="906" t="s">
        <v>603</v>
      </c>
      <c r="C76" s="907"/>
      <c r="D76" s="907"/>
      <c r="E76" s="907"/>
      <c r="F76" s="907"/>
      <c r="G76" s="908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</row>
    <row r="77" spans="1:7" ht="14.25">
      <c r="A77" s="510" t="s">
        <v>619</v>
      </c>
      <c r="B77" s="660">
        <v>2017</v>
      </c>
      <c r="C77" s="661"/>
      <c r="D77" s="661"/>
      <c r="E77" s="661"/>
      <c r="F77" s="661"/>
      <c r="G77" s="662"/>
    </row>
    <row r="78" spans="1:7" ht="14.25">
      <c r="A78" s="510" t="s">
        <v>620</v>
      </c>
      <c r="B78" s="909"/>
      <c r="C78" s="910"/>
      <c r="D78" s="910"/>
      <c r="E78" s="910"/>
      <c r="F78" s="910"/>
      <c r="G78" s="911"/>
    </row>
    <row r="79" ht="15" thickBot="1"/>
    <row r="80" spans="1:24" ht="15.75" thickBot="1">
      <c r="A80" s="511"/>
      <c r="B80" s="912" t="s">
        <v>621</v>
      </c>
      <c r="C80" s="913"/>
      <c r="D80" s="913"/>
      <c r="E80" s="913"/>
      <c r="F80" s="913"/>
      <c r="G80" s="913"/>
      <c r="H80" s="913"/>
      <c r="I80" s="913"/>
      <c r="J80" s="913"/>
      <c r="K80" s="913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446"/>
      <c r="W80" s="448"/>
      <c r="X80" s="449"/>
    </row>
    <row r="81" spans="1:24" ht="53.25" thickBot="1">
      <c r="A81" s="513" t="s">
        <v>622</v>
      </c>
      <c r="B81" s="900" t="s">
        <v>626</v>
      </c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2"/>
      <c r="V81" s="455" t="s">
        <v>610</v>
      </c>
      <c r="W81" s="514" t="s">
        <v>611</v>
      </c>
      <c r="X81" s="515" t="s">
        <v>612</v>
      </c>
    </row>
    <row r="82" spans="1:24" ht="14.25">
      <c r="A82" s="516" t="s">
        <v>623</v>
      </c>
      <c r="B82" s="517">
        <v>10</v>
      </c>
      <c r="C82" s="517">
        <v>10</v>
      </c>
      <c r="D82" s="517">
        <v>10</v>
      </c>
      <c r="E82" s="517">
        <v>10</v>
      </c>
      <c r="F82" s="517">
        <v>10</v>
      </c>
      <c r="G82" s="517">
        <v>10</v>
      </c>
      <c r="H82" s="517">
        <v>10</v>
      </c>
      <c r="I82" s="517">
        <v>10</v>
      </c>
      <c r="J82" s="517">
        <v>10</v>
      </c>
      <c r="K82" s="517">
        <v>10</v>
      </c>
      <c r="L82" s="517">
        <v>0</v>
      </c>
      <c r="M82" s="517">
        <v>0</v>
      </c>
      <c r="N82" s="517">
        <v>0</v>
      </c>
      <c r="O82" s="517">
        <v>0</v>
      </c>
      <c r="P82" s="517">
        <v>0</v>
      </c>
      <c r="Q82" s="517">
        <v>0</v>
      </c>
      <c r="R82" s="517">
        <v>0</v>
      </c>
      <c r="S82" s="517">
        <v>0</v>
      </c>
      <c r="T82" s="517">
        <v>0</v>
      </c>
      <c r="U82" s="517">
        <v>0</v>
      </c>
      <c r="V82" s="518">
        <f>SUM(B82:U82)</f>
        <v>100</v>
      </c>
      <c r="W82" s="519">
        <v>10</v>
      </c>
      <c r="X82" s="520">
        <f aca="true" t="shared" si="5" ref="X82:X93">V82+W82</f>
        <v>110</v>
      </c>
    </row>
    <row r="83" spans="1:24" ht="14.25">
      <c r="A83" s="516" t="s">
        <v>623</v>
      </c>
      <c r="B83" s="517">
        <v>10</v>
      </c>
      <c r="C83" s="517">
        <v>10</v>
      </c>
      <c r="D83" s="517">
        <v>10</v>
      </c>
      <c r="E83" s="517">
        <v>10</v>
      </c>
      <c r="F83" s="517">
        <v>10</v>
      </c>
      <c r="G83" s="517">
        <v>10</v>
      </c>
      <c r="H83" s="517">
        <v>10</v>
      </c>
      <c r="I83" s="517">
        <v>10</v>
      </c>
      <c r="J83" s="517">
        <v>10</v>
      </c>
      <c r="K83" s="517">
        <v>10</v>
      </c>
      <c r="L83" s="517">
        <v>0</v>
      </c>
      <c r="M83" s="517">
        <v>0</v>
      </c>
      <c r="N83" s="517">
        <v>0</v>
      </c>
      <c r="O83" s="517">
        <v>0</v>
      </c>
      <c r="P83" s="517">
        <v>0</v>
      </c>
      <c r="Q83" s="517">
        <v>0</v>
      </c>
      <c r="R83" s="517">
        <v>0</v>
      </c>
      <c r="S83" s="517">
        <v>0</v>
      </c>
      <c r="T83" s="517">
        <v>0</v>
      </c>
      <c r="U83" s="517">
        <v>0</v>
      </c>
      <c r="V83" s="518">
        <f aca="true" t="shared" si="6" ref="V83:V93">SUM(B83:U83)</f>
        <v>100</v>
      </c>
      <c r="W83" s="437">
        <v>10</v>
      </c>
      <c r="X83" s="521">
        <f t="shared" si="5"/>
        <v>110</v>
      </c>
    </row>
    <row r="84" spans="1:24" ht="14.25">
      <c r="A84" s="516" t="s">
        <v>623</v>
      </c>
      <c r="B84" s="517">
        <v>10</v>
      </c>
      <c r="C84" s="517">
        <v>10</v>
      </c>
      <c r="D84" s="517">
        <v>10</v>
      </c>
      <c r="E84" s="517">
        <v>10</v>
      </c>
      <c r="F84" s="517">
        <v>10</v>
      </c>
      <c r="G84" s="517">
        <v>10</v>
      </c>
      <c r="H84" s="517">
        <v>10</v>
      </c>
      <c r="I84" s="517">
        <v>10</v>
      </c>
      <c r="J84" s="517">
        <v>10</v>
      </c>
      <c r="K84" s="517">
        <v>10</v>
      </c>
      <c r="L84" s="517">
        <v>0</v>
      </c>
      <c r="M84" s="517">
        <v>0</v>
      </c>
      <c r="N84" s="517">
        <v>0</v>
      </c>
      <c r="O84" s="517">
        <v>0</v>
      </c>
      <c r="P84" s="517">
        <v>0</v>
      </c>
      <c r="Q84" s="517">
        <v>0</v>
      </c>
      <c r="R84" s="517">
        <v>0</v>
      </c>
      <c r="S84" s="517">
        <v>0</v>
      </c>
      <c r="T84" s="517">
        <v>0</v>
      </c>
      <c r="U84" s="517">
        <v>0</v>
      </c>
      <c r="V84" s="518">
        <f t="shared" si="6"/>
        <v>100</v>
      </c>
      <c r="W84" s="437">
        <v>10</v>
      </c>
      <c r="X84" s="521">
        <f t="shared" si="5"/>
        <v>110</v>
      </c>
    </row>
    <row r="85" spans="1:24" ht="14.25">
      <c r="A85" s="516" t="s">
        <v>623</v>
      </c>
      <c r="B85" s="517">
        <v>10</v>
      </c>
      <c r="C85" s="517">
        <v>10</v>
      </c>
      <c r="D85" s="517">
        <v>10</v>
      </c>
      <c r="E85" s="517">
        <v>10</v>
      </c>
      <c r="F85" s="517">
        <v>10</v>
      </c>
      <c r="G85" s="517">
        <v>10</v>
      </c>
      <c r="H85" s="517">
        <v>10</v>
      </c>
      <c r="I85" s="517">
        <v>10</v>
      </c>
      <c r="J85" s="517">
        <v>10</v>
      </c>
      <c r="K85" s="517">
        <v>10</v>
      </c>
      <c r="L85" s="517">
        <v>0</v>
      </c>
      <c r="M85" s="517">
        <v>0</v>
      </c>
      <c r="N85" s="517">
        <v>0</v>
      </c>
      <c r="O85" s="517">
        <v>0</v>
      </c>
      <c r="P85" s="517">
        <v>0</v>
      </c>
      <c r="Q85" s="517">
        <v>0</v>
      </c>
      <c r="R85" s="517">
        <v>0</v>
      </c>
      <c r="S85" s="517">
        <v>0</v>
      </c>
      <c r="T85" s="517">
        <v>0</v>
      </c>
      <c r="U85" s="517">
        <v>0</v>
      </c>
      <c r="V85" s="518">
        <f t="shared" si="6"/>
        <v>100</v>
      </c>
      <c r="W85" s="437">
        <v>10</v>
      </c>
      <c r="X85" s="521">
        <f t="shared" si="5"/>
        <v>110</v>
      </c>
    </row>
    <row r="86" spans="1:25" ht="14.25">
      <c r="A86" s="516" t="s">
        <v>623</v>
      </c>
      <c r="B86" s="517">
        <v>10</v>
      </c>
      <c r="C86" s="517">
        <v>10</v>
      </c>
      <c r="D86" s="517">
        <v>10</v>
      </c>
      <c r="E86" s="517">
        <v>10</v>
      </c>
      <c r="F86" s="517">
        <v>10</v>
      </c>
      <c r="G86" s="517">
        <v>10</v>
      </c>
      <c r="H86" s="517">
        <v>10</v>
      </c>
      <c r="I86" s="517">
        <v>10</v>
      </c>
      <c r="J86" s="517">
        <v>10</v>
      </c>
      <c r="K86" s="517">
        <v>10</v>
      </c>
      <c r="L86" s="517">
        <v>0</v>
      </c>
      <c r="M86" s="517">
        <v>0</v>
      </c>
      <c r="N86" s="517">
        <v>0</v>
      </c>
      <c r="O86" s="517">
        <v>0</v>
      </c>
      <c r="P86" s="517">
        <v>0</v>
      </c>
      <c r="Q86" s="517">
        <v>0</v>
      </c>
      <c r="R86" s="517">
        <v>0</v>
      </c>
      <c r="S86" s="517">
        <v>0</v>
      </c>
      <c r="T86" s="517">
        <v>0</v>
      </c>
      <c r="U86" s="517">
        <v>0</v>
      </c>
      <c r="V86" s="518">
        <f t="shared" si="6"/>
        <v>100</v>
      </c>
      <c r="W86" s="522">
        <v>20</v>
      </c>
      <c r="X86" s="521">
        <f t="shared" si="5"/>
        <v>120</v>
      </c>
      <c r="Y86" s="523"/>
    </row>
    <row r="87" spans="1:24" ht="14.25">
      <c r="A87" s="516" t="s">
        <v>623</v>
      </c>
      <c r="B87" s="517">
        <v>10</v>
      </c>
      <c r="C87" s="517">
        <v>10</v>
      </c>
      <c r="D87" s="517">
        <v>10</v>
      </c>
      <c r="E87" s="517">
        <v>10</v>
      </c>
      <c r="F87" s="517">
        <v>10</v>
      </c>
      <c r="G87" s="517">
        <v>10</v>
      </c>
      <c r="H87" s="517">
        <v>10</v>
      </c>
      <c r="I87" s="517">
        <v>10</v>
      </c>
      <c r="J87" s="517">
        <v>10</v>
      </c>
      <c r="K87" s="517">
        <v>30</v>
      </c>
      <c r="L87" s="517">
        <v>0</v>
      </c>
      <c r="M87" s="517">
        <v>0</v>
      </c>
      <c r="N87" s="517">
        <v>0</v>
      </c>
      <c r="O87" s="517">
        <v>0</v>
      </c>
      <c r="P87" s="517">
        <v>0</v>
      </c>
      <c r="Q87" s="517">
        <v>0</v>
      </c>
      <c r="R87" s="517">
        <v>0</v>
      </c>
      <c r="S87" s="517">
        <v>0</v>
      </c>
      <c r="T87" s="517">
        <v>0</v>
      </c>
      <c r="U87" s="517">
        <v>0</v>
      </c>
      <c r="V87" s="518">
        <f t="shared" si="6"/>
        <v>120</v>
      </c>
      <c r="W87" s="522">
        <v>0</v>
      </c>
      <c r="X87" s="521">
        <f t="shared" si="5"/>
        <v>120</v>
      </c>
    </row>
    <row r="88" spans="1:24" ht="14.25">
      <c r="A88" s="516" t="s">
        <v>623</v>
      </c>
      <c r="B88" s="517">
        <v>10</v>
      </c>
      <c r="C88" s="517">
        <v>10</v>
      </c>
      <c r="D88" s="517">
        <v>10</v>
      </c>
      <c r="E88" s="517">
        <v>10</v>
      </c>
      <c r="F88" s="517">
        <v>10</v>
      </c>
      <c r="G88" s="517">
        <v>10</v>
      </c>
      <c r="H88" s="517">
        <v>10</v>
      </c>
      <c r="I88" s="517">
        <v>10</v>
      </c>
      <c r="J88" s="517">
        <v>10</v>
      </c>
      <c r="K88" s="517">
        <v>30</v>
      </c>
      <c r="L88" s="517">
        <v>0</v>
      </c>
      <c r="M88" s="517">
        <v>0</v>
      </c>
      <c r="N88" s="517">
        <v>0</v>
      </c>
      <c r="O88" s="517">
        <v>0</v>
      </c>
      <c r="P88" s="517">
        <v>0</v>
      </c>
      <c r="Q88" s="517">
        <v>0</v>
      </c>
      <c r="R88" s="517">
        <v>0</v>
      </c>
      <c r="S88" s="517">
        <v>0</v>
      </c>
      <c r="T88" s="517">
        <v>0</v>
      </c>
      <c r="U88" s="517">
        <v>0</v>
      </c>
      <c r="V88" s="518">
        <f t="shared" si="6"/>
        <v>120</v>
      </c>
      <c r="W88" s="522">
        <v>0</v>
      </c>
      <c r="X88" s="521">
        <f t="shared" si="5"/>
        <v>120</v>
      </c>
    </row>
    <row r="89" spans="1:24" ht="14.25">
      <c r="A89" s="516" t="s">
        <v>623</v>
      </c>
      <c r="B89" s="517">
        <v>10</v>
      </c>
      <c r="C89" s="517">
        <v>10</v>
      </c>
      <c r="D89" s="517">
        <v>10</v>
      </c>
      <c r="E89" s="517">
        <v>10</v>
      </c>
      <c r="F89" s="517">
        <v>10</v>
      </c>
      <c r="G89" s="517">
        <v>10</v>
      </c>
      <c r="H89" s="517">
        <v>10</v>
      </c>
      <c r="I89" s="517">
        <v>10</v>
      </c>
      <c r="J89" s="517">
        <v>10</v>
      </c>
      <c r="K89" s="517">
        <v>10</v>
      </c>
      <c r="L89" s="517">
        <v>0</v>
      </c>
      <c r="M89" s="517">
        <v>0</v>
      </c>
      <c r="N89" s="517">
        <v>0</v>
      </c>
      <c r="O89" s="517">
        <v>0</v>
      </c>
      <c r="P89" s="517">
        <v>0</v>
      </c>
      <c r="Q89" s="517">
        <v>0</v>
      </c>
      <c r="R89" s="517">
        <v>0</v>
      </c>
      <c r="S89" s="517">
        <v>0</v>
      </c>
      <c r="T89" s="517">
        <v>0</v>
      </c>
      <c r="U89" s="517">
        <v>0</v>
      </c>
      <c r="V89" s="518">
        <f t="shared" si="6"/>
        <v>100</v>
      </c>
      <c r="W89" s="522">
        <v>20</v>
      </c>
      <c r="X89" s="521">
        <f t="shared" si="5"/>
        <v>120</v>
      </c>
    </row>
    <row r="90" spans="1:24" ht="14.25">
      <c r="A90" s="516" t="s">
        <v>623</v>
      </c>
      <c r="B90" s="517">
        <v>10</v>
      </c>
      <c r="C90" s="517">
        <v>10</v>
      </c>
      <c r="D90" s="517">
        <v>10</v>
      </c>
      <c r="E90" s="517">
        <v>10</v>
      </c>
      <c r="F90" s="517">
        <v>10</v>
      </c>
      <c r="G90" s="517">
        <v>10</v>
      </c>
      <c r="H90" s="517">
        <v>10</v>
      </c>
      <c r="I90" s="517">
        <v>10</v>
      </c>
      <c r="J90" s="517">
        <v>10</v>
      </c>
      <c r="K90" s="517">
        <v>30</v>
      </c>
      <c r="L90" s="517">
        <v>0</v>
      </c>
      <c r="M90" s="517">
        <v>0</v>
      </c>
      <c r="N90" s="517">
        <v>0</v>
      </c>
      <c r="O90" s="517">
        <v>0</v>
      </c>
      <c r="P90" s="517">
        <v>0</v>
      </c>
      <c r="Q90" s="517">
        <v>0</v>
      </c>
      <c r="R90" s="517">
        <v>0</v>
      </c>
      <c r="S90" s="517">
        <v>0</v>
      </c>
      <c r="T90" s="517">
        <v>0</v>
      </c>
      <c r="U90" s="517">
        <v>0</v>
      </c>
      <c r="V90" s="518">
        <f t="shared" si="6"/>
        <v>120</v>
      </c>
      <c r="W90" s="522">
        <v>0</v>
      </c>
      <c r="X90" s="521">
        <f t="shared" si="5"/>
        <v>120</v>
      </c>
    </row>
    <row r="91" spans="1:24" ht="14.25">
      <c r="A91" s="516" t="s">
        <v>623</v>
      </c>
      <c r="B91" s="517">
        <v>10</v>
      </c>
      <c r="C91" s="517">
        <v>10</v>
      </c>
      <c r="D91" s="517">
        <v>10</v>
      </c>
      <c r="E91" s="517">
        <v>10</v>
      </c>
      <c r="F91" s="517">
        <v>10</v>
      </c>
      <c r="G91" s="517">
        <v>10</v>
      </c>
      <c r="H91" s="517">
        <v>10</v>
      </c>
      <c r="I91" s="517">
        <v>10</v>
      </c>
      <c r="J91" s="517">
        <v>10</v>
      </c>
      <c r="K91" s="517">
        <v>10</v>
      </c>
      <c r="L91" s="517">
        <v>0</v>
      </c>
      <c r="M91" s="517">
        <v>0</v>
      </c>
      <c r="N91" s="517">
        <v>0</v>
      </c>
      <c r="O91" s="517">
        <v>0</v>
      </c>
      <c r="P91" s="517">
        <v>0</v>
      </c>
      <c r="Q91" s="517">
        <v>0</v>
      </c>
      <c r="R91" s="517">
        <v>0</v>
      </c>
      <c r="S91" s="517">
        <v>0</v>
      </c>
      <c r="T91" s="517">
        <v>0</v>
      </c>
      <c r="U91" s="517">
        <v>0</v>
      </c>
      <c r="V91" s="518">
        <f t="shared" si="6"/>
        <v>100</v>
      </c>
      <c r="W91" s="522">
        <v>40</v>
      </c>
      <c r="X91" s="521">
        <f t="shared" si="5"/>
        <v>140</v>
      </c>
    </row>
    <row r="92" spans="1:24" ht="14.25">
      <c r="A92" s="516" t="s">
        <v>623</v>
      </c>
      <c r="B92" s="517">
        <v>10</v>
      </c>
      <c r="C92" s="517">
        <v>10</v>
      </c>
      <c r="D92" s="517">
        <v>10</v>
      </c>
      <c r="E92" s="517">
        <v>10</v>
      </c>
      <c r="F92" s="517">
        <v>10</v>
      </c>
      <c r="G92" s="517">
        <v>10</v>
      </c>
      <c r="H92" s="517">
        <v>10</v>
      </c>
      <c r="I92" s="517">
        <v>10</v>
      </c>
      <c r="J92" s="517">
        <v>10</v>
      </c>
      <c r="K92" s="517">
        <v>30</v>
      </c>
      <c r="L92" s="517">
        <v>0</v>
      </c>
      <c r="M92" s="517">
        <v>0</v>
      </c>
      <c r="N92" s="517">
        <v>0</v>
      </c>
      <c r="O92" s="517">
        <v>0</v>
      </c>
      <c r="P92" s="517">
        <v>0</v>
      </c>
      <c r="Q92" s="517">
        <v>0</v>
      </c>
      <c r="R92" s="517">
        <v>0</v>
      </c>
      <c r="S92" s="517">
        <v>0</v>
      </c>
      <c r="T92" s="517">
        <v>0</v>
      </c>
      <c r="U92" s="517">
        <v>0</v>
      </c>
      <c r="V92" s="518">
        <f t="shared" si="6"/>
        <v>120</v>
      </c>
      <c r="W92" s="522">
        <v>0</v>
      </c>
      <c r="X92" s="521">
        <f t="shared" si="5"/>
        <v>120</v>
      </c>
    </row>
    <row r="93" spans="1:24" ht="14.25">
      <c r="A93" s="516" t="s">
        <v>623</v>
      </c>
      <c r="B93" s="517">
        <v>10</v>
      </c>
      <c r="C93" s="517">
        <v>10</v>
      </c>
      <c r="D93" s="517">
        <v>10</v>
      </c>
      <c r="E93" s="517">
        <v>10</v>
      </c>
      <c r="F93" s="517">
        <v>10</v>
      </c>
      <c r="G93" s="517">
        <v>10</v>
      </c>
      <c r="H93" s="517">
        <v>10</v>
      </c>
      <c r="I93" s="517">
        <v>10</v>
      </c>
      <c r="J93" s="517">
        <v>10</v>
      </c>
      <c r="K93" s="517">
        <v>30</v>
      </c>
      <c r="L93" s="517">
        <v>0</v>
      </c>
      <c r="M93" s="517">
        <v>0</v>
      </c>
      <c r="N93" s="517">
        <v>0</v>
      </c>
      <c r="O93" s="517">
        <v>0</v>
      </c>
      <c r="P93" s="517">
        <v>0</v>
      </c>
      <c r="Q93" s="517">
        <v>0</v>
      </c>
      <c r="R93" s="517">
        <v>0</v>
      </c>
      <c r="S93" s="517">
        <v>0</v>
      </c>
      <c r="T93" s="517">
        <v>0</v>
      </c>
      <c r="U93" s="517">
        <v>0</v>
      </c>
      <c r="V93" s="518">
        <f t="shared" si="6"/>
        <v>120</v>
      </c>
      <c r="W93" s="522">
        <v>20</v>
      </c>
      <c r="X93" s="521">
        <f t="shared" si="5"/>
        <v>140</v>
      </c>
    </row>
    <row r="94" spans="1:24" s="529" customFormat="1" ht="12.75">
      <c r="A94" s="524" t="s">
        <v>574</v>
      </c>
      <c r="B94" s="525">
        <f>SUM(B86:B93)</f>
        <v>80</v>
      </c>
      <c r="C94" s="525">
        <f aca="true" t="shared" si="7" ref="C94:K94">SUM(C86:C93)</f>
        <v>80</v>
      </c>
      <c r="D94" s="525">
        <f t="shared" si="7"/>
        <v>80</v>
      </c>
      <c r="E94" s="525">
        <f t="shared" si="7"/>
        <v>80</v>
      </c>
      <c r="F94" s="525">
        <f t="shared" si="7"/>
        <v>80</v>
      </c>
      <c r="G94" s="525">
        <f t="shared" si="7"/>
        <v>80</v>
      </c>
      <c r="H94" s="525">
        <f t="shared" si="7"/>
        <v>80</v>
      </c>
      <c r="I94" s="525">
        <f t="shared" si="7"/>
        <v>80</v>
      </c>
      <c r="J94" s="525">
        <f t="shared" si="7"/>
        <v>80</v>
      </c>
      <c r="K94" s="525">
        <f t="shared" si="7"/>
        <v>180</v>
      </c>
      <c r="L94" s="525">
        <f>SUM(L82:L93)</f>
        <v>0</v>
      </c>
      <c r="M94" s="525">
        <f aca="true" t="shared" si="8" ref="M94:U94">SUM(M82:M93)</f>
        <v>0</v>
      </c>
      <c r="N94" s="525">
        <f t="shared" si="8"/>
        <v>0</v>
      </c>
      <c r="O94" s="525">
        <f t="shared" si="8"/>
        <v>0</v>
      </c>
      <c r="P94" s="525">
        <f t="shared" si="8"/>
        <v>0</v>
      </c>
      <c r="Q94" s="525">
        <f t="shared" si="8"/>
        <v>0</v>
      </c>
      <c r="R94" s="525">
        <f t="shared" si="8"/>
        <v>0</v>
      </c>
      <c r="S94" s="525">
        <f t="shared" si="8"/>
        <v>0</v>
      </c>
      <c r="T94" s="525">
        <f t="shared" si="8"/>
        <v>0</v>
      </c>
      <c r="U94" s="525">
        <f t="shared" si="8"/>
        <v>0</v>
      </c>
      <c r="V94" s="526">
        <f>SUM(V82:V93)</f>
        <v>1300</v>
      </c>
      <c r="W94" s="527">
        <f>SUM(W86:W93)</f>
        <v>100</v>
      </c>
      <c r="X94" s="528">
        <f>SUM(X82:X93)</f>
        <v>1440</v>
      </c>
    </row>
    <row r="95" ht="14.25">
      <c r="A95" s="530"/>
    </row>
    <row r="96" ht="14.25">
      <c r="W96" s="531"/>
    </row>
    <row r="97" ht="14.25">
      <c r="A97" s="532" t="s">
        <v>624</v>
      </c>
    </row>
  </sheetData>
  <sheetProtection/>
  <mergeCells count="58">
    <mergeCell ref="A16:L16"/>
    <mergeCell ref="A17:L17"/>
    <mergeCell ref="A10:K10"/>
    <mergeCell ref="A11:K11"/>
    <mergeCell ref="A12:K12"/>
    <mergeCell ref="A13:K13"/>
    <mergeCell ref="A22:B22"/>
    <mergeCell ref="C23:G23"/>
    <mergeCell ref="A24:B24"/>
    <mergeCell ref="C24:G24"/>
    <mergeCell ref="A25:B25"/>
    <mergeCell ref="C25:G25"/>
    <mergeCell ref="Z28:AC28"/>
    <mergeCell ref="Z29:AC29"/>
    <mergeCell ref="Z30:AC30"/>
    <mergeCell ref="Z31:AC31"/>
    <mergeCell ref="Z32:AC32"/>
    <mergeCell ref="C21:G21"/>
    <mergeCell ref="Z33:AC33"/>
    <mergeCell ref="Z34:AC34"/>
    <mergeCell ref="Z35:AC35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4:AC44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A60:B60"/>
    <mergeCell ref="Z60:AC60"/>
    <mergeCell ref="B74:G74"/>
    <mergeCell ref="H2:I2"/>
    <mergeCell ref="C28:V28"/>
    <mergeCell ref="B81:U81"/>
    <mergeCell ref="B75:G75"/>
    <mergeCell ref="B76:G76"/>
    <mergeCell ref="B77:G77"/>
    <mergeCell ref="B78:G78"/>
    <mergeCell ref="B80:K80"/>
    <mergeCell ref="D9:F9"/>
    <mergeCell ref="C27:V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70"/>
  <sheetViews>
    <sheetView zoomScalePageLayoutView="0" workbookViewId="0" topLeftCell="A25">
      <selection activeCell="A1" sqref="A1:IV18"/>
    </sheetView>
  </sheetViews>
  <sheetFormatPr defaultColWidth="9.140625" defaultRowHeight="15"/>
  <cols>
    <col min="1" max="1" width="22.57421875" style="0" customWidth="1"/>
    <col min="2" max="2" width="4.7109375" style="0" customWidth="1"/>
    <col min="3" max="3" width="4.00390625" style="0" customWidth="1"/>
    <col min="5" max="5" width="3.28125" style="0" customWidth="1"/>
    <col min="6" max="6" width="4.00390625" style="0" customWidth="1"/>
    <col min="7" max="7" width="4.421875" style="0" customWidth="1"/>
    <col min="8" max="8" width="3.00390625" style="0" customWidth="1"/>
    <col min="9" max="9" width="2.8515625" style="0" customWidth="1"/>
    <col min="10" max="10" width="2.57421875" style="0" customWidth="1"/>
    <col min="11" max="11" width="3.28125" style="0" customWidth="1"/>
    <col min="12" max="12" width="2.57421875" style="0" customWidth="1"/>
    <col min="13" max="13" width="3.7109375" style="0" customWidth="1"/>
    <col min="14" max="14" width="4.140625" style="0" customWidth="1"/>
    <col min="15" max="15" width="2.8515625" style="0" customWidth="1"/>
    <col min="16" max="16" width="13.28125" style="0" customWidth="1"/>
    <col min="17" max="17" width="8.28125" style="0" customWidth="1"/>
    <col min="18" max="18" width="5.00390625" style="0" customWidth="1"/>
    <col min="20" max="20" width="3.8515625" style="0" customWidth="1"/>
    <col min="21" max="21" width="2.28125" style="0" customWidth="1"/>
    <col min="22" max="22" width="2.57421875" style="0" customWidth="1"/>
    <col min="23" max="23" width="3.140625" style="0" customWidth="1"/>
    <col min="24" max="24" width="3.57421875" style="0" customWidth="1"/>
    <col min="25" max="25" width="2.421875" style="0" customWidth="1"/>
    <col min="26" max="26" width="2.7109375" style="0" customWidth="1"/>
    <col min="27" max="27" width="4.57421875" style="0" customWidth="1"/>
    <col min="28" max="28" width="3.8515625" style="0" customWidth="1"/>
  </cols>
  <sheetData>
    <row r="2" spans="1:19" ht="15">
      <c r="A2" s="228"/>
      <c r="B2" s="229"/>
      <c r="C2" s="229"/>
      <c r="D2" s="229"/>
      <c r="E2" s="229"/>
      <c r="F2" s="229"/>
      <c r="G2" s="229"/>
      <c r="H2" s="694"/>
      <c r="I2" s="694"/>
      <c r="J2" s="335"/>
      <c r="K2" s="335"/>
      <c r="L2" s="335"/>
      <c r="M2" s="335"/>
      <c r="N2" s="335"/>
      <c r="O2" s="335"/>
      <c r="P2" s="335"/>
      <c r="Q2" s="335"/>
      <c r="R2" s="335"/>
      <c r="S2" s="336"/>
    </row>
    <row r="3" spans="1:19" ht="15">
      <c r="A3" s="230"/>
      <c r="B3" s="231"/>
      <c r="C3" s="231"/>
      <c r="D3" s="231"/>
      <c r="E3" s="231"/>
      <c r="F3" s="231"/>
      <c r="G3" s="231"/>
      <c r="H3" s="231"/>
      <c r="I3" s="231"/>
      <c r="J3" s="42"/>
      <c r="K3" s="42"/>
      <c r="L3" s="42"/>
      <c r="M3" s="42"/>
      <c r="N3" s="42"/>
      <c r="O3" s="42"/>
      <c r="P3" s="42"/>
      <c r="Q3" s="42"/>
      <c r="R3" s="42"/>
      <c r="S3" s="288"/>
    </row>
    <row r="4" spans="1:19" ht="15">
      <c r="A4" s="230"/>
      <c r="B4" s="231"/>
      <c r="C4" s="231"/>
      <c r="D4" s="231"/>
      <c r="E4" s="231"/>
      <c r="F4" s="231"/>
      <c r="G4" s="231"/>
      <c r="H4" s="231"/>
      <c r="I4" s="231"/>
      <c r="J4" s="42"/>
      <c r="K4" s="42"/>
      <c r="L4" s="42"/>
      <c r="M4" s="42"/>
      <c r="N4" s="42"/>
      <c r="O4" s="42"/>
      <c r="P4" s="42"/>
      <c r="Q4" s="42"/>
      <c r="R4" s="42"/>
      <c r="S4" s="288"/>
    </row>
    <row r="5" spans="1:19" ht="22.5">
      <c r="A5" s="230"/>
      <c r="B5" s="231"/>
      <c r="C5" s="233"/>
      <c r="D5" s="231"/>
      <c r="E5" s="233"/>
      <c r="F5" s="231"/>
      <c r="G5" s="231"/>
      <c r="H5" s="231"/>
      <c r="I5" s="231"/>
      <c r="J5" s="42"/>
      <c r="K5" s="42"/>
      <c r="L5" s="42"/>
      <c r="M5" s="42"/>
      <c r="N5" s="42"/>
      <c r="O5" s="42"/>
      <c r="P5" s="42"/>
      <c r="Q5" s="42"/>
      <c r="R5" s="42"/>
      <c r="S5" s="288"/>
    </row>
    <row r="6" spans="1:19" ht="15">
      <c r="A6" s="230"/>
      <c r="B6" s="231"/>
      <c r="C6" s="231"/>
      <c r="D6" s="231"/>
      <c r="E6" s="231"/>
      <c r="F6" s="231"/>
      <c r="G6" s="231"/>
      <c r="H6" s="231"/>
      <c r="I6" s="231"/>
      <c r="J6" s="42"/>
      <c r="K6" s="42"/>
      <c r="L6" s="42"/>
      <c r="M6" s="42"/>
      <c r="N6" s="42"/>
      <c r="O6" s="42"/>
      <c r="P6" s="42"/>
      <c r="Q6" s="42"/>
      <c r="R6" s="42"/>
      <c r="S6" s="288"/>
    </row>
    <row r="7" spans="1:19" ht="15">
      <c r="A7" s="230"/>
      <c r="B7" s="231"/>
      <c r="C7" s="231"/>
      <c r="D7" s="231"/>
      <c r="E7" s="231"/>
      <c r="F7" s="231"/>
      <c r="G7" s="231"/>
      <c r="H7" s="231"/>
      <c r="I7" s="231"/>
      <c r="J7" s="42"/>
      <c r="K7" s="42"/>
      <c r="L7" s="42"/>
      <c r="M7" s="42"/>
      <c r="N7" s="42"/>
      <c r="O7" s="42"/>
      <c r="P7" s="42"/>
      <c r="Q7" s="42"/>
      <c r="R7" s="42"/>
      <c r="S7" s="288"/>
    </row>
    <row r="8" spans="1:19" ht="15">
      <c r="A8" s="230"/>
      <c r="B8" s="231"/>
      <c r="C8" s="231"/>
      <c r="D8" s="231"/>
      <c r="E8" s="231"/>
      <c r="F8" s="231"/>
      <c r="G8" s="231"/>
      <c r="H8" s="231"/>
      <c r="I8" s="231"/>
      <c r="J8" s="42"/>
      <c r="K8" s="42"/>
      <c r="L8" s="42"/>
      <c r="M8" s="42"/>
      <c r="N8" s="42"/>
      <c r="O8" s="42"/>
      <c r="P8" s="42"/>
      <c r="Q8" s="42"/>
      <c r="R8" s="42"/>
      <c r="S8" s="288"/>
    </row>
    <row r="9" spans="1:19" ht="14.25">
      <c r="A9" s="230"/>
      <c r="B9" s="436"/>
      <c r="C9" s="235"/>
      <c r="D9" s="696"/>
      <c r="E9" s="696"/>
      <c r="F9" s="696"/>
      <c r="G9" s="235"/>
      <c r="H9" s="236"/>
      <c r="I9" s="236"/>
      <c r="J9" s="42"/>
      <c r="K9" s="42"/>
      <c r="L9" s="42"/>
      <c r="M9" s="42"/>
      <c r="N9" s="42"/>
      <c r="O9" s="42"/>
      <c r="P9" s="42"/>
      <c r="Q9" s="42"/>
      <c r="R9" s="42"/>
      <c r="S9" s="288"/>
    </row>
    <row r="10" spans="1:19" ht="17.25" customHeight="1">
      <c r="A10" s="697" t="s">
        <v>463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9"/>
    </row>
    <row r="11" spans="1:19" ht="17.25" customHeight="1">
      <c r="A11" s="697" t="s">
        <v>464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  <c r="S11" s="699"/>
    </row>
    <row r="12" spans="1:19" ht="17.25" customHeight="1">
      <c r="A12" s="697" t="s">
        <v>465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9"/>
    </row>
    <row r="13" spans="1:19" ht="15.75" customHeight="1">
      <c r="A13" s="700" t="s">
        <v>466</v>
      </c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2"/>
    </row>
    <row r="14" spans="1:19" ht="15.75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573"/>
      <c r="K14" s="573"/>
      <c r="L14" s="573"/>
      <c r="M14" s="573"/>
      <c r="N14" s="573"/>
      <c r="O14" s="573"/>
      <c r="P14" s="573"/>
      <c r="Q14" s="573"/>
      <c r="R14" s="573"/>
      <c r="S14" s="574"/>
    </row>
    <row r="15" spans="1:19" ht="20.25">
      <c r="A15" s="241"/>
      <c r="B15" s="242"/>
      <c r="C15" s="242"/>
      <c r="D15" s="242"/>
      <c r="E15" s="242"/>
      <c r="F15" s="242"/>
      <c r="G15" s="242"/>
      <c r="H15" s="242"/>
      <c r="I15" s="242"/>
      <c r="J15" s="21"/>
      <c r="K15" s="21"/>
      <c r="L15" s="21"/>
      <c r="M15" s="21"/>
      <c r="N15" s="21"/>
      <c r="O15" s="21"/>
      <c r="P15" s="21"/>
      <c r="Q15" s="21"/>
      <c r="R15" s="21"/>
      <c r="S15" s="292"/>
    </row>
    <row r="16" spans="1:19" ht="22.5" customHeight="1">
      <c r="A16" s="934" t="s">
        <v>450</v>
      </c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</row>
    <row r="17" spans="1:20" s="201" customFormat="1" ht="24" customHeight="1">
      <c r="A17" s="571" t="s">
        <v>265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199"/>
    </row>
    <row r="19" ht="15" thickBot="1"/>
    <row r="20" spans="1:28" ht="15" thickBot="1">
      <c r="A20" s="536"/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8"/>
    </row>
    <row r="21" spans="1:28" ht="14.25">
      <c r="A21" s="954" t="s">
        <v>627</v>
      </c>
      <c r="B21" s="955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6"/>
    </row>
    <row r="22" spans="1:28" ht="14.25">
      <c r="A22" s="957" t="s">
        <v>628</v>
      </c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9"/>
    </row>
    <row r="23" spans="1:28" ht="15" thickBot="1">
      <c r="A23" s="539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1"/>
    </row>
    <row r="24" spans="1:28" ht="13.5" customHeight="1" thickBot="1">
      <c r="A24" s="960" t="s">
        <v>629</v>
      </c>
      <c r="B24" s="961"/>
      <c r="C24" s="962"/>
      <c r="D24" s="963"/>
      <c r="E24" s="963"/>
      <c r="F24" s="537"/>
      <c r="G24" s="964" t="s">
        <v>630</v>
      </c>
      <c r="H24" s="961"/>
      <c r="I24" s="965"/>
      <c r="J24" s="966"/>
      <c r="K24" s="966"/>
      <c r="L24" s="966"/>
      <c r="M24" s="966"/>
      <c r="N24" s="966"/>
      <c r="O24" s="966"/>
      <c r="P24" s="966"/>
      <c r="Q24" s="966"/>
      <c r="R24" s="966"/>
      <c r="S24" s="537"/>
      <c r="T24" s="537"/>
      <c r="U24" s="537"/>
      <c r="V24" s="537"/>
      <c r="W24" s="537"/>
      <c r="X24" s="537"/>
      <c r="Y24" s="537"/>
      <c r="Z24" s="537"/>
      <c r="AA24" s="537"/>
      <c r="AB24" s="538"/>
    </row>
    <row r="25" spans="1:28" ht="15" thickBot="1">
      <c r="A25" s="542"/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4"/>
    </row>
    <row r="26" spans="1:28" ht="14.25">
      <c r="A26" s="545"/>
      <c r="B26" s="967" t="s">
        <v>631</v>
      </c>
      <c r="C26" s="967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967"/>
      <c r="T26" s="967"/>
      <c r="U26" s="967"/>
      <c r="V26" s="967"/>
      <c r="W26" s="967"/>
      <c r="X26" s="967"/>
      <c r="Y26" s="967"/>
      <c r="Z26" s="967"/>
      <c r="AA26" s="967"/>
      <c r="AB26" s="968"/>
    </row>
    <row r="27" spans="1:28" ht="13.5" customHeight="1">
      <c r="A27" s="975" t="s">
        <v>632</v>
      </c>
      <c r="B27" s="976"/>
      <c r="C27" s="976"/>
      <c r="D27" s="976"/>
      <c r="E27" s="976"/>
      <c r="F27" s="976"/>
      <c r="G27" s="976"/>
      <c r="H27" s="976"/>
      <c r="I27" s="976"/>
      <c r="J27" s="97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7"/>
    </row>
    <row r="28" spans="1:28" ht="18.75" customHeight="1">
      <c r="A28" s="945" t="s">
        <v>633</v>
      </c>
      <c r="B28" s="946"/>
      <c r="C28" s="946"/>
      <c r="D28" s="946"/>
      <c r="E28" s="946"/>
      <c r="F28" s="946"/>
      <c r="G28" s="946"/>
      <c r="H28" s="946"/>
      <c r="I28" s="946"/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7"/>
    </row>
    <row r="29" spans="1:28" ht="18.75" customHeight="1">
      <c r="A29" s="945" t="s">
        <v>634</v>
      </c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46"/>
      <c r="X29" s="946"/>
      <c r="Y29" s="946"/>
      <c r="Z29" s="946"/>
      <c r="AA29" s="946"/>
      <c r="AB29" s="947"/>
    </row>
    <row r="30" spans="1:28" ht="18.75" customHeight="1">
      <c r="A30" s="945" t="s">
        <v>635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7"/>
    </row>
    <row r="31" spans="1:28" ht="18.75" customHeight="1">
      <c r="A31" s="945" t="s">
        <v>636</v>
      </c>
      <c r="B31" s="946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46"/>
      <c r="X31" s="946"/>
      <c r="Y31" s="946"/>
      <c r="Z31" s="946"/>
      <c r="AA31" s="946"/>
      <c r="AB31" s="947"/>
    </row>
    <row r="32" spans="1:28" ht="18.75" customHeight="1" thickBot="1">
      <c r="A32" s="972" t="s">
        <v>637</v>
      </c>
      <c r="B32" s="973"/>
      <c r="C32" s="973"/>
      <c r="D32" s="973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  <c r="V32" s="973"/>
      <c r="W32" s="973"/>
      <c r="X32" s="973"/>
      <c r="Y32" s="973"/>
      <c r="Z32" s="973"/>
      <c r="AA32" s="973"/>
      <c r="AB32" s="974"/>
    </row>
    <row r="33" spans="1:28" ht="15" thickBot="1">
      <c r="A33" s="948" t="s">
        <v>638</v>
      </c>
      <c r="B33" s="949"/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949"/>
      <c r="X33" s="949"/>
      <c r="Y33" s="949"/>
      <c r="Z33" s="949"/>
      <c r="AA33" s="949"/>
      <c r="AB33" s="950"/>
    </row>
    <row r="34" spans="1:28" ht="14.25">
      <c r="A34" s="54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502"/>
    </row>
    <row r="35" spans="1:28" ht="14.25">
      <c r="A35" s="54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502"/>
    </row>
    <row r="36" spans="1:28" ht="14.25">
      <c r="A36" s="549" t="s">
        <v>639</v>
      </c>
      <c r="B36" s="10"/>
      <c r="C36" s="10"/>
      <c r="D36" s="550">
        <f>(1773.52+13.3)*14</f>
        <v>25015.48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51" t="s">
        <v>639</v>
      </c>
      <c r="Q36" s="10"/>
      <c r="R36" s="10"/>
      <c r="S36" s="550">
        <f>(1773.52+13.3)*14</f>
        <v>25015.48</v>
      </c>
      <c r="T36" s="42"/>
      <c r="U36" s="42"/>
      <c r="V36" s="42"/>
      <c r="W36" s="42"/>
      <c r="X36" s="42"/>
      <c r="Y36" s="42"/>
      <c r="Z36" s="42"/>
      <c r="AA36" s="42"/>
      <c r="AB36" s="502"/>
    </row>
    <row r="37" spans="1:28" ht="14.25">
      <c r="A37" s="552" t="s">
        <v>640</v>
      </c>
      <c r="B37" s="337"/>
      <c r="C37" s="337"/>
      <c r="D37" s="553">
        <f>(343.04*14)</f>
        <v>4802.56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54" t="s">
        <v>640</v>
      </c>
      <c r="Q37" s="337"/>
      <c r="R37" s="337"/>
      <c r="S37" s="553">
        <f>343.04*14</f>
        <v>4802.56</v>
      </c>
      <c r="T37" s="42"/>
      <c r="U37" s="42"/>
      <c r="V37" s="42"/>
      <c r="W37" s="42"/>
      <c r="X37" s="42"/>
      <c r="Y37" s="42"/>
      <c r="Z37" s="42"/>
      <c r="AA37" s="42"/>
      <c r="AB37" s="502"/>
    </row>
    <row r="38" spans="1:28" ht="14.25">
      <c r="A38" s="555" t="s">
        <v>641</v>
      </c>
      <c r="B38" s="337"/>
      <c r="C38" s="337"/>
      <c r="D38" s="553">
        <f>0*14</f>
        <v>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56" t="s">
        <v>642</v>
      </c>
      <c r="Q38" s="337"/>
      <c r="R38" s="337"/>
      <c r="S38" s="553">
        <f>(297.15*0)+(303.48*0)*0</f>
        <v>0</v>
      </c>
      <c r="T38" s="42"/>
      <c r="U38" s="42"/>
      <c r="V38" s="42"/>
      <c r="W38" s="42"/>
      <c r="X38" s="42"/>
      <c r="Y38" s="42"/>
      <c r="Z38" s="42"/>
      <c r="AA38" s="42"/>
      <c r="AB38" s="502"/>
    </row>
    <row r="39" spans="1:28" ht="14.25">
      <c r="A39" s="557" t="s">
        <v>643</v>
      </c>
      <c r="B39" s="337"/>
      <c r="C39" s="337"/>
      <c r="D39" s="553">
        <f>0*14</f>
        <v>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337" t="s">
        <v>644</v>
      </c>
      <c r="Q39" s="337"/>
      <c r="R39" s="337"/>
      <c r="S39" s="553">
        <v>81.92</v>
      </c>
      <c r="T39" s="42"/>
      <c r="U39" s="42"/>
      <c r="V39" s="42"/>
      <c r="W39" s="42"/>
      <c r="X39" s="42"/>
      <c r="Y39" s="42"/>
      <c r="Z39" s="42"/>
      <c r="AA39" s="42"/>
      <c r="AB39" s="502"/>
    </row>
    <row r="40" spans="1:28" ht="14.25">
      <c r="A40" s="558"/>
      <c r="B40" s="10"/>
      <c r="C40" s="10"/>
      <c r="D40" s="550">
        <f>SUM(D36:D39)</f>
        <v>29818.04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0"/>
      <c r="Q40" s="10"/>
      <c r="R40" s="10"/>
      <c r="S40" s="550">
        <f>SUM(S36:S39)</f>
        <v>29899.96</v>
      </c>
      <c r="T40" s="42"/>
      <c r="U40" s="42"/>
      <c r="V40" s="42"/>
      <c r="W40" s="42"/>
      <c r="X40" s="42"/>
      <c r="Y40" s="42"/>
      <c r="Z40" s="42"/>
      <c r="AA40" s="42"/>
      <c r="AB40" s="502"/>
    </row>
    <row r="41" spans="1:28" ht="14.25">
      <c r="A41" s="558" t="s">
        <v>645</v>
      </c>
      <c r="B41" s="10"/>
      <c r="C41" s="10"/>
      <c r="D41" s="550">
        <f>+D40/1720</f>
        <v>17.33606976744186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0" t="s">
        <v>646</v>
      </c>
      <c r="Q41" s="10"/>
      <c r="R41" s="10"/>
      <c r="S41" s="550">
        <f>+S40/1720</f>
        <v>17.383697674418602</v>
      </c>
      <c r="T41" s="42"/>
      <c r="U41" s="42"/>
      <c r="V41" s="42"/>
      <c r="W41" s="42"/>
      <c r="X41" s="42"/>
      <c r="Y41" s="42"/>
      <c r="Z41" s="42"/>
      <c r="AA41" s="42"/>
      <c r="AB41" s="502"/>
    </row>
    <row r="42" spans="1:28" ht="14.25">
      <c r="A42" s="557" t="s">
        <v>647</v>
      </c>
      <c r="B42" s="337"/>
      <c r="C42" s="10"/>
      <c r="D42" s="550">
        <f>+D41*5.89/100</f>
        <v>1.0210945093023254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337" t="s">
        <v>647</v>
      </c>
      <c r="Q42" s="337"/>
      <c r="R42" s="10"/>
      <c r="S42" s="550">
        <f>+S41*5.89/100</f>
        <v>1.0238997930232556</v>
      </c>
      <c r="T42" s="42"/>
      <c r="U42" s="42"/>
      <c r="V42" s="42"/>
      <c r="W42" s="42"/>
      <c r="X42" s="42"/>
      <c r="Y42" s="42"/>
      <c r="Z42" s="42"/>
      <c r="AA42" s="42"/>
      <c r="AB42" s="502"/>
    </row>
    <row r="43" spans="1:28" ht="14.25">
      <c r="A43" s="557" t="s">
        <v>648</v>
      </c>
      <c r="B43" s="337"/>
      <c r="C43" s="337"/>
      <c r="D43" s="550">
        <f>+D41*23.8/100</f>
        <v>4.125984604651163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37" t="s">
        <v>648</v>
      </c>
      <c r="Q43" s="337"/>
      <c r="R43" s="10"/>
      <c r="S43" s="550">
        <f>+S41*23.8/100</f>
        <v>4.137320046511627</v>
      </c>
      <c r="T43" s="42"/>
      <c r="U43" s="42"/>
      <c r="V43" s="42"/>
      <c r="W43" s="42"/>
      <c r="X43" s="42"/>
      <c r="Y43" s="42"/>
      <c r="Z43" s="42"/>
      <c r="AA43" s="42"/>
      <c r="AB43" s="502"/>
    </row>
    <row r="44" spans="1:28" ht="14.25">
      <c r="A44" s="557" t="s">
        <v>649</v>
      </c>
      <c r="B44" s="337"/>
      <c r="C44" s="10"/>
      <c r="D44" s="550">
        <f>+D41*9.44/100</f>
        <v>1.6365249860465116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37" t="s">
        <v>649</v>
      </c>
      <c r="Q44" s="337"/>
      <c r="R44" s="337"/>
      <c r="S44" s="553">
        <f>+S41*9.44/100</f>
        <v>1.641021060465116</v>
      </c>
      <c r="T44" s="42"/>
      <c r="U44" s="42"/>
      <c r="V44" s="42"/>
      <c r="W44" s="42"/>
      <c r="X44" s="42"/>
      <c r="Y44" s="42"/>
      <c r="Z44" s="42"/>
      <c r="AA44" s="42"/>
      <c r="AB44" s="502"/>
    </row>
    <row r="45" spans="1:28" ht="14.25">
      <c r="A45" s="557" t="s">
        <v>650</v>
      </c>
      <c r="B45" s="337"/>
      <c r="C45" s="337"/>
      <c r="D45" s="553">
        <f>(+D41*1.32/100)*0</f>
        <v>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337" t="s">
        <v>651</v>
      </c>
      <c r="Q45" s="337"/>
      <c r="R45" s="337"/>
      <c r="S45" s="553">
        <f>(+S41*1.2/100)*0</f>
        <v>0</v>
      </c>
      <c r="T45" s="42"/>
      <c r="U45" s="42"/>
      <c r="V45" s="42"/>
      <c r="W45" s="42"/>
      <c r="X45" s="42"/>
      <c r="Y45" s="42"/>
      <c r="Z45" s="42"/>
      <c r="AA45" s="42"/>
      <c r="AB45" s="502"/>
    </row>
    <row r="46" spans="1:28" ht="14.25">
      <c r="A46" s="557" t="s">
        <v>652</v>
      </c>
      <c r="B46" s="337"/>
      <c r="C46" s="337"/>
      <c r="D46" s="553">
        <f>118.8/1720*0</f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37" t="s">
        <v>652</v>
      </c>
      <c r="Q46" s="337"/>
      <c r="R46" s="337"/>
      <c r="S46" s="553">
        <f>118.8/1720</f>
        <v>0.06906976744186047</v>
      </c>
      <c r="T46" s="42"/>
      <c r="U46" s="42"/>
      <c r="V46" s="42"/>
      <c r="W46" s="42"/>
      <c r="X46" s="42"/>
      <c r="Y46" s="42"/>
      <c r="Z46" s="42"/>
      <c r="AA46" s="42"/>
      <c r="AB46" s="502"/>
    </row>
    <row r="47" spans="1:28" ht="14.25">
      <c r="A47" s="557"/>
      <c r="B47" s="337"/>
      <c r="C47" s="337"/>
      <c r="D47" s="553">
        <f>SUM(D41:D46)</f>
        <v>24.11967386744186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37"/>
      <c r="Q47" s="337"/>
      <c r="R47" s="337"/>
      <c r="S47" s="553">
        <f>SUM(S41:S46)</f>
        <v>24.255008341860464</v>
      </c>
      <c r="T47" s="42"/>
      <c r="U47" s="42"/>
      <c r="V47" s="42"/>
      <c r="W47" s="42"/>
      <c r="X47" s="42"/>
      <c r="Y47" s="42"/>
      <c r="Z47" s="42"/>
      <c r="AA47" s="42"/>
      <c r="AB47" s="502"/>
    </row>
    <row r="48" spans="1:28" ht="14.25">
      <c r="A48" s="557" t="s">
        <v>653</v>
      </c>
      <c r="B48" s="337"/>
      <c r="C48" s="337"/>
      <c r="D48" s="553">
        <f>+D41*3.9/100</f>
        <v>0.6761067209302325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37" t="s">
        <v>653</v>
      </c>
      <c r="Q48" s="337"/>
      <c r="R48" s="337"/>
      <c r="S48" s="553">
        <f>+S41*3.9/100</f>
        <v>0.6779642093023255</v>
      </c>
      <c r="T48" s="42"/>
      <c r="U48" s="42"/>
      <c r="V48" s="42"/>
      <c r="W48" s="42"/>
      <c r="X48" s="42"/>
      <c r="Y48" s="42"/>
      <c r="Z48" s="42"/>
      <c r="AA48" s="42"/>
      <c r="AB48" s="502"/>
    </row>
    <row r="49" spans="1:28" ht="14.25">
      <c r="A49" s="552" t="s">
        <v>654</v>
      </c>
      <c r="B49" s="337"/>
      <c r="C49" s="337"/>
      <c r="D49" s="553">
        <f>SUM(D47:D48)</f>
        <v>24.795780588372093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37" t="s">
        <v>654</v>
      </c>
      <c r="Q49" s="337"/>
      <c r="R49" s="337"/>
      <c r="S49" s="553">
        <f>SUM(S47:S48)</f>
        <v>24.932972551162788</v>
      </c>
      <c r="T49" s="42"/>
      <c r="U49" s="42"/>
      <c r="V49" s="42"/>
      <c r="W49" s="42"/>
      <c r="X49" s="42"/>
      <c r="Y49" s="42"/>
      <c r="Z49" s="42"/>
      <c r="AA49" s="42"/>
      <c r="AB49" s="502"/>
    </row>
    <row r="50" spans="1:28" ht="14.25">
      <c r="A50" s="54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37" t="s">
        <v>655</v>
      </c>
      <c r="Q50" s="337"/>
      <c r="R50" s="337"/>
      <c r="S50" s="553">
        <f>S49*1720</f>
        <v>42884.712788</v>
      </c>
      <c r="T50" s="42"/>
      <c r="U50" s="42"/>
      <c r="V50" s="42"/>
      <c r="W50" s="42"/>
      <c r="X50" s="42"/>
      <c r="Y50" s="42"/>
      <c r="Z50" s="42"/>
      <c r="AA50" s="42"/>
      <c r="AB50" s="502"/>
    </row>
    <row r="51" spans="1:28" ht="14.25">
      <c r="A51" s="54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502"/>
    </row>
    <row r="52" spans="1:28" ht="14.25">
      <c r="A52" s="54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502"/>
    </row>
    <row r="53" spans="1:28" ht="13.5" customHeight="1">
      <c r="A53" s="951" t="s">
        <v>656</v>
      </c>
      <c r="B53" s="952"/>
      <c r="C53" s="952"/>
      <c r="D53" s="952"/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952"/>
      <c r="P53" s="952"/>
      <c r="Q53" s="952"/>
      <c r="R53" s="952"/>
      <c r="S53" s="952"/>
      <c r="T53" s="952"/>
      <c r="U53" s="952"/>
      <c r="V53" s="952"/>
      <c r="W53" s="952"/>
      <c r="X53" s="952"/>
      <c r="Y53" s="952"/>
      <c r="Z53" s="952"/>
      <c r="AA53" s="952"/>
      <c r="AB53" s="953"/>
    </row>
    <row r="54" spans="1:28" ht="14.25">
      <c r="A54" s="542"/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4"/>
    </row>
    <row r="55" spans="1:28" ht="14.25">
      <c r="A55" s="559"/>
      <c r="B55" s="560"/>
      <c r="C55" s="560"/>
      <c r="D55" s="560"/>
      <c r="E55" s="42"/>
      <c r="F55" s="42"/>
      <c r="G55" s="42"/>
      <c r="H55" s="42"/>
      <c r="I55" s="42"/>
      <c r="J55" s="42"/>
      <c r="K55" s="42"/>
      <c r="L55" s="42"/>
      <c r="M55" s="42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4"/>
    </row>
    <row r="56" spans="1:28" ht="14.25">
      <c r="A56" s="559"/>
      <c r="B56" s="560"/>
      <c r="C56" s="560"/>
      <c r="D56" s="560"/>
      <c r="E56" s="42"/>
      <c r="F56" s="42"/>
      <c r="G56" s="42"/>
      <c r="H56" s="42"/>
      <c r="I56" s="42"/>
      <c r="J56" s="42"/>
      <c r="K56" s="42"/>
      <c r="L56" s="42"/>
      <c r="M56" s="42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4"/>
    </row>
    <row r="57" spans="1:28" ht="14.25">
      <c r="A57" s="559"/>
      <c r="B57" s="560"/>
      <c r="C57" s="560"/>
      <c r="D57" s="560"/>
      <c r="E57" s="560"/>
      <c r="F57" s="560"/>
      <c r="G57" s="560"/>
      <c r="H57" s="560"/>
      <c r="I57" s="560"/>
      <c r="J57" s="42"/>
      <c r="K57" s="42"/>
      <c r="L57" s="42"/>
      <c r="M57" s="42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4"/>
    </row>
    <row r="58" spans="1:28" ht="14.25">
      <c r="A58" s="542"/>
      <c r="B58" s="937"/>
      <c r="C58" s="937"/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543"/>
      <c r="AA58" s="543"/>
      <c r="AB58" s="544"/>
    </row>
    <row r="59" spans="1:28" ht="14.25">
      <c r="A59" s="542"/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4"/>
    </row>
    <row r="60" spans="1:28" ht="14.25">
      <c r="A60" s="542"/>
      <c r="B60" s="937"/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937"/>
      <c r="Y60" s="937"/>
      <c r="Z60" s="543"/>
      <c r="AA60" s="543"/>
      <c r="AB60" s="544"/>
    </row>
    <row r="61" spans="1:28" ht="15" thickBot="1">
      <c r="A61" s="561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3"/>
    </row>
    <row r="62" spans="1:28" ht="15" thickBot="1">
      <c r="A62" s="542"/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3"/>
      <c r="AA62" s="543"/>
      <c r="AB62" s="544"/>
    </row>
    <row r="63" spans="1:28" ht="15" thickBot="1">
      <c r="A63" s="969"/>
      <c r="B63" s="970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  <c r="AA63" s="970"/>
      <c r="AB63" s="971"/>
    </row>
    <row r="64" spans="1:28" ht="14.25">
      <c r="A64" s="564"/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6"/>
    </row>
    <row r="65" spans="1:28" ht="13.5" customHeight="1" thickBot="1">
      <c r="A65" s="542"/>
      <c r="B65" s="937" t="s">
        <v>657</v>
      </c>
      <c r="C65" s="938"/>
      <c r="D65" s="938"/>
      <c r="E65" s="937" t="s">
        <v>658</v>
      </c>
      <c r="F65" s="938"/>
      <c r="G65" s="938"/>
      <c r="H65" s="939"/>
      <c r="I65" s="940"/>
      <c r="J65" s="940"/>
      <c r="K65" s="940"/>
      <c r="L65" s="940"/>
      <c r="M65" s="940"/>
      <c r="N65" s="940"/>
      <c r="O65" s="940"/>
      <c r="P65" s="940"/>
      <c r="Q65" s="543"/>
      <c r="R65" s="543"/>
      <c r="S65" s="543"/>
      <c r="T65" s="937" t="s">
        <v>659</v>
      </c>
      <c r="U65" s="938"/>
      <c r="V65" s="543"/>
      <c r="W65" s="939" t="s">
        <v>660</v>
      </c>
      <c r="X65" s="940"/>
      <c r="Y65" s="940"/>
      <c r="Z65" s="940"/>
      <c r="AA65" s="543"/>
      <c r="AB65" s="544"/>
    </row>
    <row r="66" spans="1:28" ht="14.25">
      <c r="A66" s="542"/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4"/>
    </row>
    <row r="67" spans="1:28" ht="27.75" thickBot="1">
      <c r="A67" s="542"/>
      <c r="B67" s="937" t="s">
        <v>661</v>
      </c>
      <c r="C67" s="938"/>
      <c r="D67" s="938"/>
      <c r="E67" s="939" t="s">
        <v>660</v>
      </c>
      <c r="F67" s="940"/>
      <c r="G67" s="940"/>
      <c r="H67" s="940"/>
      <c r="I67" s="940"/>
      <c r="J67" s="543"/>
      <c r="K67" s="567" t="s">
        <v>662</v>
      </c>
      <c r="L67" s="543"/>
      <c r="M67" s="941" t="s">
        <v>663</v>
      </c>
      <c r="N67" s="942"/>
      <c r="O67" s="942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4"/>
    </row>
    <row r="68" spans="1:28" ht="14.25">
      <c r="A68" s="542"/>
      <c r="B68" s="543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4"/>
    </row>
    <row r="69" spans="1:28" ht="15" thickBot="1">
      <c r="A69" s="542"/>
      <c r="B69" s="937" t="s">
        <v>664</v>
      </c>
      <c r="C69" s="938"/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943" t="s">
        <v>665</v>
      </c>
      <c r="O69" s="944"/>
      <c r="P69" s="944"/>
      <c r="Q69" s="944"/>
      <c r="R69" s="941" t="s">
        <v>663</v>
      </c>
      <c r="S69" s="942"/>
      <c r="T69" s="942"/>
      <c r="U69" s="543"/>
      <c r="V69" s="543"/>
      <c r="W69" s="543"/>
      <c r="X69" s="543"/>
      <c r="Y69" s="543"/>
      <c r="Z69" s="543"/>
      <c r="AA69" s="543"/>
      <c r="AB69" s="544"/>
    </row>
    <row r="70" spans="1:28" ht="15" thickBot="1">
      <c r="A70" s="568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70"/>
    </row>
  </sheetData>
  <sheetProtection/>
  <mergeCells count="36">
    <mergeCell ref="B26:AB26"/>
    <mergeCell ref="A63:AB63"/>
    <mergeCell ref="B65:D65"/>
    <mergeCell ref="E65:G65"/>
    <mergeCell ref="H65:P65"/>
    <mergeCell ref="A31:AB31"/>
    <mergeCell ref="A32:AB32"/>
    <mergeCell ref="A27:J27"/>
    <mergeCell ref="A28:AB28"/>
    <mergeCell ref="A29:AB29"/>
    <mergeCell ref="A21:AB21"/>
    <mergeCell ref="A22:AB22"/>
    <mergeCell ref="A24:B24"/>
    <mergeCell ref="C24:E24"/>
    <mergeCell ref="G24:H24"/>
    <mergeCell ref="I24:R24"/>
    <mergeCell ref="A30:AB30"/>
    <mergeCell ref="A33:AB33"/>
    <mergeCell ref="A53:AB53"/>
    <mergeCell ref="B58:Y58"/>
    <mergeCell ref="B60:Y60"/>
    <mergeCell ref="T65:U65"/>
    <mergeCell ref="W65:Z65"/>
    <mergeCell ref="B67:D67"/>
    <mergeCell ref="E67:I67"/>
    <mergeCell ref="M67:O67"/>
    <mergeCell ref="B69:C69"/>
    <mergeCell ref="N69:Q69"/>
    <mergeCell ref="R69:T69"/>
    <mergeCell ref="H2:I2"/>
    <mergeCell ref="D9:F9"/>
    <mergeCell ref="A16:S16"/>
    <mergeCell ref="A10:S10"/>
    <mergeCell ref="A11:S11"/>
    <mergeCell ref="A12:S12"/>
    <mergeCell ref="A13:S1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X44"/>
  <sheetViews>
    <sheetView zoomScale="160" zoomScaleNormal="160" zoomScalePageLayoutView="0" workbookViewId="0" topLeftCell="A1">
      <selection activeCell="A11" sqref="A11:S11"/>
    </sheetView>
  </sheetViews>
  <sheetFormatPr defaultColWidth="9.140625" defaultRowHeight="15"/>
  <sheetData>
    <row r="1" s="385" customFormat="1" ht="12.75"/>
    <row r="2" spans="1:19" s="385" customFormat="1" ht="12.75">
      <c r="A2" s="625"/>
      <c r="B2" s="626"/>
      <c r="C2" s="626"/>
      <c r="D2" s="626"/>
      <c r="E2" s="626"/>
      <c r="F2" s="626"/>
      <c r="G2" s="626"/>
      <c r="H2" s="979"/>
      <c r="I2" s="979"/>
      <c r="J2" s="627"/>
      <c r="K2" s="627"/>
      <c r="L2" s="627"/>
      <c r="M2" s="627"/>
      <c r="N2" s="627"/>
      <c r="O2" s="627"/>
      <c r="P2" s="627"/>
      <c r="Q2" s="627"/>
      <c r="R2" s="627"/>
      <c r="S2" s="628"/>
    </row>
    <row r="3" spans="1:19" s="385" customFormat="1" ht="12.75">
      <c r="A3" s="629"/>
      <c r="B3" s="630"/>
      <c r="C3" s="630"/>
      <c r="D3" s="630"/>
      <c r="E3" s="630"/>
      <c r="F3" s="630"/>
      <c r="G3" s="630"/>
      <c r="H3" s="630"/>
      <c r="I3" s="630"/>
      <c r="J3" s="631"/>
      <c r="K3" s="631"/>
      <c r="L3" s="631"/>
      <c r="M3" s="631"/>
      <c r="N3" s="631"/>
      <c r="O3" s="631"/>
      <c r="P3" s="631"/>
      <c r="Q3" s="631"/>
      <c r="R3" s="631"/>
      <c r="S3" s="632"/>
    </row>
    <row r="4" spans="1:19" s="385" customFormat="1" ht="12.75">
      <c r="A4" s="629"/>
      <c r="B4" s="630"/>
      <c r="C4" s="630"/>
      <c r="D4" s="630"/>
      <c r="E4" s="630"/>
      <c r="F4" s="630"/>
      <c r="G4" s="630"/>
      <c r="H4" s="630"/>
      <c r="I4" s="630"/>
      <c r="J4" s="631"/>
      <c r="K4" s="631"/>
      <c r="L4" s="631"/>
      <c r="M4" s="631"/>
      <c r="N4" s="631"/>
      <c r="O4" s="631"/>
      <c r="P4" s="631"/>
      <c r="Q4" s="631"/>
      <c r="R4" s="631"/>
      <c r="S4" s="632"/>
    </row>
    <row r="5" spans="1:19" s="385" customFormat="1" ht="12.75">
      <c r="A5" s="629"/>
      <c r="B5" s="630"/>
      <c r="C5" s="633"/>
      <c r="D5" s="630"/>
      <c r="E5" s="633"/>
      <c r="F5" s="630"/>
      <c r="G5" s="630"/>
      <c r="H5" s="630"/>
      <c r="I5" s="630"/>
      <c r="J5" s="631"/>
      <c r="K5" s="631"/>
      <c r="L5" s="631"/>
      <c r="M5" s="631"/>
      <c r="N5" s="631"/>
      <c r="O5" s="631"/>
      <c r="P5" s="631"/>
      <c r="Q5" s="631"/>
      <c r="R5" s="631"/>
      <c r="S5" s="632"/>
    </row>
    <row r="6" spans="1:19" s="385" customFormat="1" ht="12.75">
      <c r="A6" s="629"/>
      <c r="B6" s="630"/>
      <c r="C6" s="630"/>
      <c r="D6" s="630"/>
      <c r="E6" s="630"/>
      <c r="F6" s="630"/>
      <c r="G6" s="630"/>
      <c r="H6" s="630"/>
      <c r="I6" s="630"/>
      <c r="J6" s="631"/>
      <c r="K6" s="631"/>
      <c r="L6" s="631"/>
      <c r="M6" s="631"/>
      <c r="N6" s="631"/>
      <c r="O6" s="631"/>
      <c r="P6" s="631"/>
      <c r="Q6" s="631"/>
      <c r="R6" s="631"/>
      <c r="S6" s="632"/>
    </row>
    <row r="7" spans="1:19" s="385" customFormat="1" ht="12.75">
      <c r="A7" s="629"/>
      <c r="B7" s="630"/>
      <c r="C7" s="630"/>
      <c r="D7" s="630"/>
      <c r="E7" s="630"/>
      <c r="F7" s="630"/>
      <c r="G7" s="630"/>
      <c r="H7" s="630"/>
      <c r="I7" s="630"/>
      <c r="J7" s="631"/>
      <c r="K7" s="631"/>
      <c r="L7" s="631"/>
      <c r="M7" s="631"/>
      <c r="N7" s="631"/>
      <c r="O7" s="631"/>
      <c r="P7" s="631"/>
      <c r="Q7" s="631"/>
      <c r="R7" s="631"/>
      <c r="S7" s="632"/>
    </row>
    <row r="8" spans="1:19" s="385" customFormat="1" ht="12.75">
      <c r="A8" s="629"/>
      <c r="B8" s="630"/>
      <c r="C8" s="630"/>
      <c r="D8" s="630"/>
      <c r="E8" s="630"/>
      <c r="F8" s="630"/>
      <c r="G8" s="630"/>
      <c r="H8" s="630"/>
      <c r="I8" s="630"/>
      <c r="J8" s="631"/>
      <c r="K8" s="631"/>
      <c r="L8" s="631"/>
      <c r="M8" s="631"/>
      <c r="N8" s="631"/>
      <c r="O8" s="631"/>
      <c r="P8" s="631"/>
      <c r="Q8" s="631"/>
      <c r="R8" s="631"/>
      <c r="S8" s="632"/>
    </row>
    <row r="9" spans="1:19" s="385" customFormat="1" ht="12.75">
      <c r="A9" s="629"/>
      <c r="B9" s="634"/>
      <c r="C9" s="635"/>
      <c r="D9" s="980"/>
      <c r="E9" s="980"/>
      <c r="F9" s="980"/>
      <c r="G9" s="635"/>
      <c r="H9" s="636"/>
      <c r="I9" s="636"/>
      <c r="J9" s="631"/>
      <c r="K9" s="631"/>
      <c r="L9" s="631"/>
      <c r="M9" s="631"/>
      <c r="N9" s="631"/>
      <c r="O9" s="631"/>
      <c r="P9" s="631"/>
      <c r="Q9" s="631"/>
      <c r="R9" s="631"/>
      <c r="S9" s="632"/>
    </row>
    <row r="10" spans="1:19" s="385" customFormat="1" ht="17.25" customHeight="1">
      <c r="A10" s="981" t="s">
        <v>463</v>
      </c>
      <c r="B10" s="982"/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3"/>
    </row>
    <row r="11" spans="1:19" s="385" customFormat="1" ht="17.25" customHeight="1">
      <c r="A11" s="981" t="s">
        <v>464</v>
      </c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3"/>
    </row>
    <row r="12" spans="1:19" s="385" customFormat="1" ht="17.25" customHeight="1">
      <c r="A12" s="981" t="s">
        <v>465</v>
      </c>
      <c r="B12" s="982"/>
      <c r="C12" s="982"/>
      <c r="D12" s="982"/>
      <c r="E12" s="982"/>
      <c r="F12" s="982"/>
      <c r="G12" s="982"/>
      <c r="H12" s="982"/>
      <c r="I12" s="982"/>
      <c r="J12" s="982"/>
      <c r="K12" s="982"/>
      <c r="L12" s="982"/>
      <c r="M12" s="982"/>
      <c r="N12" s="982"/>
      <c r="O12" s="982"/>
      <c r="P12" s="982"/>
      <c r="Q12" s="982"/>
      <c r="R12" s="982"/>
      <c r="S12" s="983"/>
    </row>
    <row r="13" spans="1:19" s="385" customFormat="1" ht="15.75" customHeight="1">
      <c r="A13" s="984" t="s">
        <v>466</v>
      </c>
      <c r="B13" s="985"/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5"/>
      <c r="S13" s="986"/>
    </row>
    <row r="14" spans="1:19" s="385" customFormat="1" ht="15.75" customHeight="1">
      <c r="A14" s="637"/>
      <c r="B14" s="638"/>
      <c r="C14" s="638"/>
      <c r="D14" s="638"/>
      <c r="E14" s="638"/>
      <c r="F14" s="638"/>
      <c r="G14" s="638"/>
      <c r="H14" s="638"/>
      <c r="I14" s="638"/>
      <c r="J14" s="639"/>
      <c r="K14" s="639"/>
      <c r="L14" s="639"/>
      <c r="M14" s="639"/>
      <c r="N14" s="639"/>
      <c r="O14" s="639"/>
      <c r="P14" s="639"/>
      <c r="Q14" s="639"/>
      <c r="R14" s="639"/>
      <c r="S14" s="640"/>
    </row>
    <row r="15" spans="1:19" s="385" customFormat="1" ht="13.5">
      <c r="A15" s="641"/>
      <c r="B15" s="642"/>
      <c r="C15" s="642"/>
      <c r="D15" s="642"/>
      <c r="E15" s="642"/>
      <c r="F15" s="642"/>
      <c r="G15" s="642"/>
      <c r="H15" s="642"/>
      <c r="I15" s="642"/>
      <c r="J15" s="643"/>
      <c r="K15" s="643"/>
      <c r="L15" s="643"/>
      <c r="M15" s="643"/>
      <c r="N15" s="643"/>
      <c r="O15" s="643"/>
      <c r="P15" s="643"/>
      <c r="Q15" s="643"/>
      <c r="R15" s="643"/>
      <c r="S15" s="644"/>
    </row>
    <row r="16" spans="1:19" s="385" customFormat="1" ht="22.5" customHeight="1">
      <c r="A16" s="977" t="s">
        <v>450</v>
      </c>
      <c r="B16" s="978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</row>
    <row r="17" spans="1:20" s="84" customFormat="1" ht="24" customHeight="1">
      <c r="A17" s="645" t="s">
        <v>265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9"/>
    </row>
    <row r="20" spans="1:50" s="576" customFormat="1" ht="19.5" customHeight="1">
      <c r="A20" s="575" t="s">
        <v>666</v>
      </c>
      <c r="B20" s="1054" t="s">
        <v>713</v>
      </c>
      <c r="C20" s="1055"/>
      <c r="D20" s="1055"/>
      <c r="E20" s="1055"/>
      <c r="F20" s="1055"/>
      <c r="G20" s="1055"/>
      <c r="H20" s="1056"/>
      <c r="I20" s="1056"/>
      <c r="J20" s="1056"/>
      <c r="K20" s="1056"/>
      <c r="L20" s="1056"/>
      <c r="M20" s="1056"/>
      <c r="N20" s="1056"/>
      <c r="O20" s="1056"/>
      <c r="P20" s="1056"/>
      <c r="Q20" s="1056"/>
      <c r="R20" s="1056"/>
      <c r="S20" s="1056"/>
      <c r="T20" s="1056"/>
      <c r="U20" s="1056"/>
      <c r="V20" s="1056"/>
      <c r="W20" s="1056"/>
      <c r="X20" s="1056"/>
      <c r="Y20" s="1056"/>
      <c r="Z20" s="1056"/>
      <c r="AA20" s="1056"/>
      <c r="AB20" s="1056"/>
      <c r="AC20" s="1056"/>
      <c r="AD20" s="1056"/>
      <c r="AE20" s="1056"/>
      <c r="AF20" s="1056"/>
      <c r="AG20" s="1056"/>
      <c r="AH20" s="1056"/>
      <c r="AI20" s="1056"/>
      <c r="AJ20" s="1056"/>
      <c r="AK20" s="1056"/>
      <c r="AL20" s="1056"/>
      <c r="AM20" s="1056"/>
      <c r="AN20" s="1056"/>
      <c r="AO20" s="1056"/>
      <c r="AP20" s="1056"/>
      <c r="AQ20" s="1056"/>
      <c r="AR20" s="1056"/>
      <c r="AS20" s="1056"/>
      <c r="AT20" s="1056"/>
      <c r="AU20" s="1056"/>
      <c r="AV20" s="1056"/>
      <c r="AW20" s="1056"/>
      <c r="AX20" s="1056"/>
    </row>
    <row r="21" spans="1:50" s="576" customFormat="1" ht="6.75" customHeight="1">
      <c r="A21" s="1057" t="s">
        <v>667</v>
      </c>
      <c r="B21" s="1058"/>
      <c r="C21" s="1058"/>
      <c r="D21" s="1058"/>
      <c r="E21" s="1058"/>
      <c r="F21" s="1058"/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8"/>
      <c r="AB21" s="1058"/>
      <c r="AC21" s="1058"/>
      <c r="AD21" s="1058"/>
      <c r="AE21" s="1058"/>
      <c r="AF21" s="1058"/>
      <c r="AG21" s="1058"/>
      <c r="AH21" s="1058"/>
      <c r="AI21" s="1058"/>
      <c r="AJ21" s="1058"/>
      <c r="AK21" s="1058"/>
      <c r="AL21" s="1058"/>
      <c r="AM21" s="1058"/>
      <c r="AN21" s="1058"/>
      <c r="AO21" s="1058"/>
      <c r="AP21" s="1058"/>
      <c r="AQ21" s="1058"/>
      <c r="AR21" s="1058"/>
      <c r="AS21" s="1058"/>
      <c r="AT21" s="1058"/>
      <c r="AU21" s="1059"/>
      <c r="AV21" s="577"/>
      <c r="AW21" s="577"/>
      <c r="AX21" s="577"/>
    </row>
    <row r="22" spans="1:50" s="576" customFormat="1" ht="5.25" customHeight="1">
      <c r="A22" s="577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  <c r="AW22" s="577"/>
      <c r="AX22" s="577"/>
    </row>
    <row r="23" spans="1:50" s="576" customFormat="1" ht="6.75" customHeight="1">
      <c r="A23" s="991" t="s">
        <v>668</v>
      </c>
      <c r="B23" s="992"/>
      <c r="C23" s="992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2"/>
      <c r="S23" s="992"/>
      <c r="T23" s="992"/>
      <c r="U23" s="992"/>
      <c r="V23" s="992"/>
      <c r="W23" s="992"/>
      <c r="X23" s="992"/>
      <c r="Y23" s="992"/>
      <c r="Z23" s="992"/>
      <c r="AA23" s="993"/>
      <c r="AB23" s="578"/>
      <c r="AC23" s="991" t="s">
        <v>669</v>
      </c>
      <c r="AD23" s="992"/>
      <c r="AE23" s="992"/>
      <c r="AF23" s="992"/>
      <c r="AG23" s="992"/>
      <c r="AH23" s="992"/>
      <c r="AI23" s="992"/>
      <c r="AJ23" s="992"/>
      <c r="AK23" s="992"/>
      <c r="AL23" s="992"/>
      <c r="AM23" s="992"/>
      <c r="AN23" s="992"/>
      <c r="AO23" s="992"/>
      <c r="AP23" s="992"/>
      <c r="AQ23" s="992"/>
      <c r="AR23" s="992"/>
      <c r="AS23" s="992"/>
      <c r="AT23" s="992"/>
      <c r="AU23" s="993"/>
      <c r="AV23" s="1060"/>
      <c r="AW23" s="1061"/>
      <c r="AX23" s="577"/>
    </row>
    <row r="24" spans="1:50" s="576" customFormat="1" ht="6.75" customHeight="1">
      <c r="A24" s="1064" t="s">
        <v>670</v>
      </c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  <c r="T24" s="1065"/>
      <c r="U24" s="1065"/>
      <c r="V24" s="1065"/>
      <c r="W24" s="1065"/>
      <c r="X24" s="1065"/>
      <c r="Y24" s="1065"/>
      <c r="Z24" s="1065"/>
      <c r="AA24" s="1066"/>
      <c r="AB24" s="579"/>
      <c r="AC24" s="580" t="s">
        <v>670</v>
      </c>
      <c r="AD24" s="1067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9"/>
      <c r="AV24" s="1062"/>
      <c r="AW24" s="1063"/>
      <c r="AX24" s="577"/>
    </row>
    <row r="25" spans="1:50" s="576" customFormat="1" ht="6.75" customHeight="1">
      <c r="A25" s="1032" t="s">
        <v>671</v>
      </c>
      <c r="B25" s="1033"/>
      <c r="C25" s="1033"/>
      <c r="D25" s="1033"/>
      <c r="E25" s="1033"/>
      <c r="F25" s="1033"/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4"/>
      <c r="R25" s="1046"/>
      <c r="S25" s="1035" t="s">
        <v>672</v>
      </c>
      <c r="T25" s="1036"/>
      <c r="U25" s="1036"/>
      <c r="V25" s="1037"/>
      <c r="W25" s="1000"/>
      <c r="X25" s="1047" t="s">
        <v>673</v>
      </c>
      <c r="Y25" s="1048"/>
      <c r="Z25" s="1048"/>
      <c r="AA25" s="1049"/>
      <c r="AB25" s="1000"/>
      <c r="AC25" s="1032" t="s">
        <v>671</v>
      </c>
      <c r="AD25" s="1033"/>
      <c r="AE25" s="1033"/>
      <c r="AF25" s="1033"/>
      <c r="AG25" s="1033"/>
      <c r="AH25" s="1033"/>
      <c r="AI25" s="1033"/>
      <c r="AJ25" s="1033"/>
      <c r="AK25" s="1034"/>
      <c r="AL25" s="581"/>
      <c r="AM25" s="1035" t="s">
        <v>674</v>
      </c>
      <c r="AN25" s="1036"/>
      <c r="AO25" s="1036"/>
      <c r="AP25" s="1037"/>
      <c r="AQ25" s="1000"/>
      <c r="AR25" s="1038" t="s">
        <v>675</v>
      </c>
      <c r="AS25" s="1039"/>
      <c r="AT25" s="1039"/>
      <c r="AU25" s="1040"/>
      <c r="AV25" s="1000"/>
      <c r="AW25" s="1041" t="s">
        <v>676</v>
      </c>
      <c r="AX25" s="577"/>
    </row>
    <row r="26" spans="1:50" s="576" customFormat="1" ht="29.25" customHeight="1">
      <c r="A26" s="1050" t="s">
        <v>677</v>
      </c>
      <c r="B26" s="1051"/>
      <c r="C26" s="582" t="s">
        <v>678</v>
      </c>
      <c r="D26" s="583" t="s">
        <v>679</v>
      </c>
      <c r="E26" s="584" t="s">
        <v>680</v>
      </c>
      <c r="F26" s="583" t="s">
        <v>681</v>
      </c>
      <c r="G26" s="1052" t="s">
        <v>682</v>
      </c>
      <c r="H26" s="1053"/>
      <c r="I26" s="585" t="s">
        <v>683</v>
      </c>
      <c r="J26" s="586" t="s">
        <v>684</v>
      </c>
      <c r="K26" s="586" t="s">
        <v>685</v>
      </c>
      <c r="L26" s="587" t="s">
        <v>686</v>
      </c>
      <c r="M26" s="588" t="s">
        <v>687</v>
      </c>
      <c r="N26" s="585" t="s">
        <v>688</v>
      </c>
      <c r="O26" s="585" t="s">
        <v>689</v>
      </c>
      <c r="P26" s="585" t="s">
        <v>690</v>
      </c>
      <c r="Q26" s="585" t="s">
        <v>691</v>
      </c>
      <c r="R26" s="1046"/>
      <c r="S26" s="586" t="s">
        <v>692</v>
      </c>
      <c r="T26" s="586" t="s">
        <v>693</v>
      </c>
      <c r="U26" s="586" t="s">
        <v>694</v>
      </c>
      <c r="V26" s="587" t="s">
        <v>695</v>
      </c>
      <c r="W26" s="1000"/>
      <c r="X26" s="587" t="s">
        <v>692</v>
      </c>
      <c r="Y26" s="586" t="s">
        <v>693</v>
      </c>
      <c r="Z26" s="587" t="s">
        <v>694</v>
      </c>
      <c r="AA26" s="586" t="s">
        <v>695</v>
      </c>
      <c r="AB26" s="1000"/>
      <c r="AC26" s="589" t="s">
        <v>696</v>
      </c>
      <c r="AD26" s="590" t="s">
        <v>697</v>
      </c>
      <c r="AE26" s="585" t="s">
        <v>698</v>
      </c>
      <c r="AF26" s="585" t="s">
        <v>699</v>
      </c>
      <c r="AG26" s="583" t="s">
        <v>700</v>
      </c>
      <c r="AH26" s="583" t="s">
        <v>701</v>
      </c>
      <c r="AI26" s="585" t="s">
        <v>702</v>
      </c>
      <c r="AJ26" s="583" t="s">
        <v>703</v>
      </c>
      <c r="AK26" s="585" t="s">
        <v>704</v>
      </c>
      <c r="AL26" s="584" t="s">
        <v>686</v>
      </c>
      <c r="AM26" s="586" t="s">
        <v>692</v>
      </c>
      <c r="AN26" s="586" t="s">
        <v>693</v>
      </c>
      <c r="AO26" s="587" t="s">
        <v>694</v>
      </c>
      <c r="AP26" s="586" t="s">
        <v>695</v>
      </c>
      <c r="AQ26" s="1000"/>
      <c r="AR26" s="587" t="s">
        <v>692</v>
      </c>
      <c r="AS26" s="587" t="s">
        <v>693</v>
      </c>
      <c r="AT26" s="587" t="s">
        <v>694</v>
      </c>
      <c r="AU26" s="591" t="s">
        <v>705</v>
      </c>
      <c r="AV26" s="1000"/>
      <c r="AW26" s="1042"/>
      <c r="AX26" s="592"/>
    </row>
    <row r="27" spans="1:50" s="576" customFormat="1" ht="14.25" customHeight="1">
      <c r="A27" s="1011"/>
      <c r="B27" s="1012"/>
      <c r="C27" s="1017"/>
      <c r="D27" s="994"/>
      <c r="E27" s="1020"/>
      <c r="F27" s="994"/>
      <c r="G27" s="1023"/>
      <c r="H27" s="1024"/>
      <c r="I27" s="994"/>
      <c r="J27" s="581"/>
      <c r="K27" s="593"/>
      <c r="L27" s="997"/>
      <c r="M27" s="594"/>
      <c r="N27" s="595"/>
      <c r="O27" s="596"/>
      <c r="P27" s="596"/>
      <c r="Q27" s="597"/>
      <c r="R27" s="1046"/>
      <c r="S27" s="598"/>
      <c r="T27" s="598"/>
      <c r="U27" s="598"/>
      <c r="V27" s="599"/>
      <c r="W27" s="1000"/>
      <c r="X27" s="600"/>
      <c r="Y27" s="601"/>
      <c r="Z27" s="600"/>
      <c r="AA27" s="602"/>
      <c r="AB27" s="1000"/>
      <c r="AC27" s="1001"/>
      <c r="AD27" s="603"/>
      <c r="AE27" s="595"/>
      <c r="AF27" s="595"/>
      <c r="AG27" s="595"/>
      <c r="AH27" s="595"/>
      <c r="AI27" s="595"/>
      <c r="AJ27" s="595"/>
      <c r="AK27" s="604"/>
      <c r="AL27" s="581"/>
      <c r="AM27" s="598"/>
      <c r="AN27" s="598"/>
      <c r="AO27" s="605"/>
      <c r="AP27" s="598"/>
      <c r="AQ27" s="1000"/>
      <c r="AR27" s="600"/>
      <c r="AS27" s="600"/>
      <c r="AT27" s="606"/>
      <c r="AU27" s="607"/>
      <c r="AV27" s="1000"/>
      <c r="AW27" s="608" t="s">
        <v>707</v>
      </c>
      <c r="AX27" s="577"/>
    </row>
    <row r="28" spans="1:50" s="576" customFormat="1" ht="14.25" customHeight="1">
      <c r="A28" s="1013"/>
      <c r="B28" s="1014"/>
      <c r="C28" s="1018"/>
      <c r="D28" s="995"/>
      <c r="E28" s="1021"/>
      <c r="F28" s="995"/>
      <c r="G28" s="1025"/>
      <c r="H28" s="1026"/>
      <c r="I28" s="995"/>
      <c r="J28" s="581"/>
      <c r="K28" s="593"/>
      <c r="L28" s="998"/>
      <c r="M28" s="594"/>
      <c r="N28" s="595"/>
      <c r="O28" s="596"/>
      <c r="P28" s="596"/>
      <c r="Q28" s="597"/>
      <c r="R28" s="1046"/>
      <c r="S28" s="598"/>
      <c r="T28" s="598"/>
      <c r="U28" s="598"/>
      <c r="V28" s="599"/>
      <c r="W28" s="1000"/>
      <c r="X28" s="600"/>
      <c r="Y28" s="601"/>
      <c r="Z28" s="600"/>
      <c r="AA28" s="602"/>
      <c r="AB28" s="1000"/>
      <c r="AC28" s="1002"/>
      <c r="AD28" s="603"/>
      <c r="AE28" s="595"/>
      <c r="AF28" s="595"/>
      <c r="AG28" s="595"/>
      <c r="AH28" s="595"/>
      <c r="AI28" s="595"/>
      <c r="AJ28" s="595"/>
      <c r="AK28" s="604"/>
      <c r="AL28" s="581"/>
      <c r="AM28" s="598"/>
      <c r="AN28" s="598"/>
      <c r="AO28" s="605"/>
      <c r="AP28" s="598"/>
      <c r="AQ28" s="1000"/>
      <c r="AR28" s="600"/>
      <c r="AS28" s="600"/>
      <c r="AT28" s="606"/>
      <c r="AU28" s="607"/>
      <c r="AV28" s="1000"/>
      <c r="AW28" s="608"/>
      <c r="AX28" s="577"/>
    </row>
    <row r="29" spans="1:50" s="576" customFormat="1" ht="14.25" customHeight="1">
      <c r="A29" s="1013"/>
      <c r="B29" s="1014"/>
      <c r="C29" s="1018"/>
      <c r="D29" s="995"/>
      <c r="E29" s="1021"/>
      <c r="F29" s="995"/>
      <c r="G29" s="1025"/>
      <c r="H29" s="1026"/>
      <c r="I29" s="995"/>
      <c r="J29" s="581"/>
      <c r="K29" s="593"/>
      <c r="L29" s="998"/>
      <c r="M29" s="594"/>
      <c r="N29" s="595"/>
      <c r="O29" s="596"/>
      <c r="P29" s="596"/>
      <c r="Q29" s="597"/>
      <c r="R29" s="1046"/>
      <c r="S29" s="598"/>
      <c r="T29" s="598"/>
      <c r="U29" s="598"/>
      <c r="V29" s="599"/>
      <c r="W29" s="1000"/>
      <c r="X29" s="600"/>
      <c r="Y29" s="601"/>
      <c r="Z29" s="600"/>
      <c r="AA29" s="602"/>
      <c r="AB29" s="1000"/>
      <c r="AC29" s="1002"/>
      <c r="AD29" s="603"/>
      <c r="AE29" s="595"/>
      <c r="AF29" s="595"/>
      <c r="AG29" s="595"/>
      <c r="AH29" s="595"/>
      <c r="AI29" s="595"/>
      <c r="AJ29" s="595"/>
      <c r="AK29" s="604"/>
      <c r="AL29" s="581"/>
      <c r="AM29" s="598"/>
      <c r="AN29" s="598"/>
      <c r="AO29" s="605"/>
      <c r="AP29" s="598"/>
      <c r="AQ29" s="1000"/>
      <c r="AR29" s="600"/>
      <c r="AS29" s="600"/>
      <c r="AT29" s="606"/>
      <c r="AU29" s="607"/>
      <c r="AV29" s="1000"/>
      <c r="AW29" s="608"/>
      <c r="AX29" s="577"/>
    </row>
    <row r="30" spans="1:50" s="576" customFormat="1" ht="13.5" customHeight="1">
      <c r="A30" s="1015"/>
      <c r="B30" s="1016"/>
      <c r="C30" s="1019"/>
      <c r="D30" s="996"/>
      <c r="E30" s="1022"/>
      <c r="F30" s="996"/>
      <c r="G30" s="1027"/>
      <c r="H30" s="1028"/>
      <c r="I30" s="996"/>
      <c r="J30" s="581"/>
      <c r="K30" s="593"/>
      <c r="L30" s="999"/>
      <c r="M30" s="594"/>
      <c r="N30" s="595"/>
      <c r="O30" s="596"/>
      <c r="P30" s="596"/>
      <c r="Q30" s="597"/>
      <c r="R30" s="1046"/>
      <c r="S30" s="598"/>
      <c r="T30" s="598"/>
      <c r="U30" s="598"/>
      <c r="V30" s="599"/>
      <c r="W30" s="1000"/>
      <c r="X30" s="600"/>
      <c r="Y30" s="601"/>
      <c r="Z30" s="600"/>
      <c r="AA30" s="602"/>
      <c r="AB30" s="1000"/>
      <c r="AC30" s="1003"/>
      <c r="AD30" s="603"/>
      <c r="AE30" s="595"/>
      <c r="AF30" s="595"/>
      <c r="AG30" s="595"/>
      <c r="AH30" s="595"/>
      <c r="AI30" s="595"/>
      <c r="AJ30" s="595"/>
      <c r="AK30" s="604"/>
      <c r="AL30" s="581"/>
      <c r="AM30" s="598"/>
      <c r="AN30" s="598"/>
      <c r="AO30" s="599"/>
      <c r="AP30" s="598"/>
      <c r="AQ30" s="1000"/>
      <c r="AR30" s="600"/>
      <c r="AS30" s="600"/>
      <c r="AT30" s="606"/>
      <c r="AU30" s="607"/>
      <c r="AV30" s="1000"/>
      <c r="AW30" s="608" t="s">
        <v>707</v>
      </c>
      <c r="AX30" s="577"/>
    </row>
    <row r="31" spans="1:50" s="576" customFormat="1" ht="6.75" customHeight="1">
      <c r="A31" s="1006" t="s">
        <v>714</v>
      </c>
      <c r="B31" s="1007"/>
      <c r="C31" s="1008"/>
      <c r="D31" s="609">
        <f>D27</f>
        <v>0</v>
      </c>
      <c r="E31" s="610"/>
      <c r="F31" s="611">
        <f>F27</f>
        <v>0</v>
      </c>
      <c r="G31" s="1009">
        <f>G27</f>
        <v>0</v>
      </c>
      <c r="H31" s="1010"/>
      <c r="I31" s="611">
        <f>I27</f>
        <v>0</v>
      </c>
      <c r="J31" s="610"/>
      <c r="K31" s="610"/>
      <c r="L31" s="610"/>
      <c r="M31" s="610"/>
      <c r="N31" s="610"/>
      <c r="O31" s="612">
        <f>SUM(O27:O30)</f>
        <v>0</v>
      </c>
      <c r="P31" s="612">
        <f>SUM(P27:P30)</f>
        <v>0</v>
      </c>
      <c r="Q31" s="611">
        <f>SUM(Q27:Q30)</f>
        <v>0</v>
      </c>
      <c r="R31" s="1046"/>
      <c r="S31" s="613"/>
      <c r="T31" s="613"/>
      <c r="U31" s="613"/>
      <c r="V31" s="614"/>
      <c r="W31" s="1000"/>
      <c r="X31" s="614"/>
      <c r="Y31" s="609"/>
      <c r="Z31" s="614"/>
      <c r="AA31" s="609"/>
      <c r="AB31" s="1000"/>
      <c r="AC31" s="611"/>
      <c r="AD31" s="610"/>
      <c r="AE31" s="610"/>
      <c r="AF31" s="610"/>
      <c r="AG31" s="612"/>
      <c r="AH31" s="612"/>
      <c r="AI31" s="612"/>
      <c r="AJ31" s="612"/>
      <c r="AK31" s="609"/>
      <c r="AL31" s="610"/>
      <c r="AM31" s="613"/>
      <c r="AN31" s="613"/>
      <c r="AO31" s="612"/>
      <c r="AP31" s="613"/>
      <c r="AQ31" s="1005"/>
      <c r="AR31" s="614"/>
      <c r="AS31" s="615"/>
      <c r="AT31" s="616"/>
      <c r="AU31" s="617"/>
      <c r="AV31" s="1000"/>
      <c r="AW31" s="618" t="s">
        <v>707</v>
      </c>
      <c r="AX31" s="577"/>
    </row>
    <row r="32" spans="1:50" s="576" customFormat="1" ht="6.75" customHeight="1">
      <c r="A32" s="1029"/>
      <c r="B32" s="1030"/>
      <c r="C32" s="1031"/>
      <c r="D32" s="610"/>
      <c r="E32" s="610"/>
      <c r="F32" s="610"/>
      <c r="G32" s="1029"/>
      <c r="H32" s="1031"/>
      <c r="I32" s="610"/>
      <c r="J32" s="610"/>
      <c r="K32" s="610"/>
      <c r="L32" s="610"/>
      <c r="M32" s="610"/>
      <c r="N32" s="610"/>
      <c r="O32" s="610"/>
      <c r="P32" s="610"/>
      <c r="Q32" s="610"/>
      <c r="R32" s="1046"/>
      <c r="S32" s="988"/>
      <c r="T32" s="988"/>
      <c r="U32" s="988"/>
      <c r="V32" s="988"/>
      <c r="W32" s="619"/>
      <c r="X32" s="610"/>
      <c r="Y32" s="610"/>
      <c r="Z32" s="610"/>
      <c r="AA32" s="610"/>
      <c r="AB32" s="100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991" t="s">
        <v>708</v>
      </c>
      <c r="AN32" s="992"/>
      <c r="AO32" s="992"/>
      <c r="AP32" s="992"/>
      <c r="AQ32" s="993"/>
      <c r="AR32" s="1043" t="s">
        <v>709</v>
      </c>
      <c r="AS32" s="1044"/>
      <c r="AT32" s="1045"/>
      <c r="AU32" s="620" t="s">
        <v>710</v>
      </c>
      <c r="AV32" s="1000"/>
      <c r="AW32" s="610"/>
      <c r="AX32" s="577"/>
    </row>
    <row r="33" spans="1:50" s="576" customFormat="1" ht="12.75" customHeight="1">
      <c r="A33" s="1011" t="s">
        <v>706</v>
      </c>
      <c r="B33" s="1012"/>
      <c r="C33" s="1017"/>
      <c r="D33" s="994"/>
      <c r="E33" s="1020"/>
      <c r="F33" s="994"/>
      <c r="G33" s="1023"/>
      <c r="H33" s="1024"/>
      <c r="I33" s="994"/>
      <c r="J33" s="581"/>
      <c r="K33" s="593"/>
      <c r="L33" s="997"/>
      <c r="M33" s="594"/>
      <c r="N33" s="595"/>
      <c r="O33" s="596"/>
      <c r="P33" s="596"/>
      <c r="Q33" s="597"/>
      <c r="R33" s="1046"/>
      <c r="S33" s="598"/>
      <c r="T33" s="598"/>
      <c r="U33" s="598"/>
      <c r="V33" s="599"/>
      <c r="W33" s="1000"/>
      <c r="X33" s="600"/>
      <c r="Y33" s="601"/>
      <c r="Z33" s="600"/>
      <c r="AA33" s="601"/>
      <c r="AB33" s="1000"/>
      <c r="AC33" s="1001"/>
      <c r="AD33" s="603"/>
      <c r="AE33" s="595"/>
      <c r="AF33" s="595"/>
      <c r="AG33" s="595"/>
      <c r="AH33" s="595"/>
      <c r="AI33" s="595"/>
      <c r="AJ33" s="595"/>
      <c r="AK33" s="604"/>
      <c r="AL33" s="581"/>
      <c r="AM33" s="598"/>
      <c r="AN33" s="598"/>
      <c r="AO33" s="599"/>
      <c r="AP33" s="598"/>
      <c r="AQ33" s="1004"/>
      <c r="AR33" s="600"/>
      <c r="AS33" s="600"/>
      <c r="AT33" s="606"/>
      <c r="AU33" s="621"/>
      <c r="AV33" s="1000"/>
      <c r="AW33" s="622">
        <v>0</v>
      </c>
      <c r="AX33" s="577"/>
    </row>
    <row r="34" spans="1:50" s="576" customFormat="1" ht="12.75" customHeight="1">
      <c r="A34" s="1013"/>
      <c r="B34" s="1014"/>
      <c r="C34" s="1018"/>
      <c r="D34" s="995"/>
      <c r="E34" s="1021"/>
      <c r="F34" s="995"/>
      <c r="G34" s="1025"/>
      <c r="H34" s="1026"/>
      <c r="I34" s="995"/>
      <c r="J34" s="581"/>
      <c r="K34" s="593"/>
      <c r="L34" s="998"/>
      <c r="M34" s="594"/>
      <c r="N34" s="595"/>
      <c r="O34" s="596"/>
      <c r="P34" s="596"/>
      <c r="Q34" s="597"/>
      <c r="R34" s="1046"/>
      <c r="S34" s="598"/>
      <c r="T34" s="598"/>
      <c r="U34" s="598"/>
      <c r="V34" s="599"/>
      <c r="W34" s="1000"/>
      <c r="X34" s="600"/>
      <c r="Y34" s="601"/>
      <c r="Z34" s="600"/>
      <c r="AA34" s="601"/>
      <c r="AB34" s="1000"/>
      <c r="AC34" s="1002"/>
      <c r="AD34" s="603"/>
      <c r="AE34" s="595"/>
      <c r="AF34" s="595"/>
      <c r="AG34" s="595"/>
      <c r="AH34" s="595"/>
      <c r="AI34" s="595"/>
      <c r="AJ34" s="595"/>
      <c r="AK34" s="604"/>
      <c r="AL34" s="581"/>
      <c r="AM34" s="598"/>
      <c r="AN34" s="598"/>
      <c r="AO34" s="599"/>
      <c r="AP34" s="598"/>
      <c r="AQ34" s="1000"/>
      <c r="AR34" s="600"/>
      <c r="AS34" s="600"/>
      <c r="AT34" s="606"/>
      <c r="AU34" s="621"/>
      <c r="AV34" s="1000"/>
      <c r="AW34" s="622"/>
      <c r="AX34" s="577"/>
    </row>
    <row r="35" spans="1:50" s="576" customFormat="1" ht="12.75" customHeight="1">
      <c r="A35" s="1013"/>
      <c r="B35" s="1014"/>
      <c r="C35" s="1018"/>
      <c r="D35" s="995"/>
      <c r="E35" s="1021"/>
      <c r="F35" s="995"/>
      <c r="G35" s="1025"/>
      <c r="H35" s="1026"/>
      <c r="I35" s="995"/>
      <c r="J35" s="581"/>
      <c r="K35" s="593"/>
      <c r="L35" s="998"/>
      <c r="M35" s="594"/>
      <c r="N35" s="595"/>
      <c r="O35" s="596"/>
      <c r="P35" s="596"/>
      <c r="Q35" s="597"/>
      <c r="R35" s="1046"/>
      <c r="S35" s="598"/>
      <c r="T35" s="598"/>
      <c r="U35" s="598"/>
      <c r="V35" s="599"/>
      <c r="W35" s="1000"/>
      <c r="X35" s="600"/>
      <c r="Y35" s="601"/>
      <c r="Z35" s="600"/>
      <c r="AA35" s="601"/>
      <c r="AB35" s="1000"/>
      <c r="AC35" s="1002"/>
      <c r="AD35" s="603"/>
      <c r="AE35" s="595"/>
      <c r="AF35" s="595"/>
      <c r="AG35" s="595"/>
      <c r="AH35" s="595"/>
      <c r="AI35" s="595"/>
      <c r="AJ35" s="595"/>
      <c r="AK35" s="604"/>
      <c r="AL35" s="581"/>
      <c r="AM35" s="598"/>
      <c r="AN35" s="598"/>
      <c r="AO35" s="599"/>
      <c r="AP35" s="598"/>
      <c r="AQ35" s="1000"/>
      <c r="AR35" s="600"/>
      <c r="AS35" s="600"/>
      <c r="AT35" s="606"/>
      <c r="AU35" s="621"/>
      <c r="AV35" s="1000"/>
      <c r="AW35" s="622"/>
      <c r="AX35" s="577"/>
    </row>
    <row r="36" spans="1:50" s="576" customFormat="1" ht="12.75" customHeight="1">
      <c r="A36" s="1013"/>
      <c r="B36" s="1014"/>
      <c r="C36" s="1018"/>
      <c r="D36" s="995"/>
      <c r="E36" s="1021"/>
      <c r="F36" s="995"/>
      <c r="G36" s="1025"/>
      <c r="H36" s="1026"/>
      <c r="I36" s="995"/>
      <c r="J36" s="581"/>
      <c r="K36" s="593"/>
      <c r="L36" s="998"/>
      <c r="M36" s="594"/>
      <c r="N36" s="595"/>
      <c r="O36" s="596"/>
      <c r="P36" s="596"/>
      <c r="Q36" s="597"/>
      <c r="R36" s="1046"/>
      <c r="S36" s="598"/>
      <c r="T36" s="598"/>
      <c r="U36" s="598"/>
      <c r="V36" s="599"/>
      <c r="W36" s="1000"/>
      <c r="X36" s="600"/>
      <c r="Y36" s="601"/>
      <c r="Z36" s="600"/>
      <c r="AA36" s="601"/>
      <c r="AB36" s="1000"/>
      <c r="AC36" s="1002"/>
      <c r="AD36" s="603"/>
      <c r="AE36" s="595"/>
      <c r="AF36" s="595"/>
      <c r="AG36" s="595"/>
      <c r="AH36" s="595"/>
      <c r="AI36" s="595"/>
      <c r="AJ36" s="595"/>
      <c r="AK36" s="604"/>
      <c r="AL36" s="581"/>
      <c r="AM36" s="598"/>
      <c r="AN36" s="598"/>
      <c r="AO36" s="599"/>
      <c r="AP36" s="598"/>
      <c r="AQ36" s="1000"/>
      <c r="AR36" s="600"/>
      <c r="AS36" s="600"/>
      <c r="AT36" s="606"/>
      <c r="AU36" s="621"/>
      <c r="AV36" s="1000"/>
      <c r="AW36" s="622"/>
      <c r="AX36" s="577"/>
    </row>
    <row r="37" spans="1:50" s="576" customFormat="1" ht="12.75" customHeight="1">
      <c r="A37" s="1013"/>
      <c r="B37" s="1014"/>
      <c r="C37" s="1018"/>
      <c r="D37" s="995"/>
      <c r="E37" s="1021"/>
      <c r="F37" s="995"/>
      <c r="G37" s="1025"/>
      <c r="H37" s="1026"/>
      <c r="I37" s="995"/>
      <c r="J37" s="581"/>
      <c r="K37" s="593"/>
      <c r="L37" s="998"/>
      <c r="M37" s="594"/>
      <c r="N37" s="595"/>
      <c r="O37" s="596"/>
      <c r="P37" s="596"/>
      <c r="Q37" s="597"/>
      <c r="R37" s="1046"/>
      <c r="S37" s="598"/>
      <c r="T37" s="598"/>
      <c r="U37" s="598"/>
      <c r="V37" s="599"/>
      <c r="W37" s="1000"/>
      <c r="X37" s="600"/>
      <c r="Y37" s="601"/>
      <c r="Z37" s="600"/>
      <c r="AA37" s="601"/>
      <c r="AB37" s="1000"/>
      <c r="AC37" s="1002"/>
      <c r="AD37" s="603"/>
      <c r="AE37" s="595"/>
      <c r="AF37" s="595"/>
      <c r="AG37" s="595"/>
      <c r="AH37" s="595"/>
      <c r="AI37" s="595"/>
      <c r="AJ37" s="595"/>
      <c r="AK37" s="604"/>
      <c r="AL37" s="581"/>
      <c r="AM37" s="598"/>
      <c r="AN37" s="598"/>
      <c r="AO37" s="599"/>
      <c r="AP37" s="598"/>
      <c r="AQ37" s="1000"/>
      <c r="AR37" s="600"/>
      <c r="AS37" s="600"/>
      <c r="AT37" s="606"/>
      <c r="AU37" s="621"/>
      <c r="AV37" s="1000"/>
      <c r="AW37" s="622"/>
      <c r="AX37" s="577"/>
    </row>
    <row r="38" spans="1:50" s="576" customFormat="1" ht="12.75" customHeight="1">
      <c r="A38" s="1013"/>
      <c r="B38" s="1014"/>
      <c r="C38" s="1018"/>
      <c r="D38" s="995"/>
      <c r="E38" s="1021"/>
      <c r="F38" s="995"/>
      <c r="G38" s="1025"/>
      <c r="H38" s="1026"/>
      <c r="I38" s="995"/>
      <c r="J38" s="581"/>
      <c r="K38" s="593"/>
      <c r="L38" s="998"/>
      <c r="M38" s="594"/>
      <c r="N38" s="595"/>
      <c r="O38" s="596"/>
      <c r="P38" s="596"/>
      <c r="Q38" s="597"/>
      <c r="R38" s="1046"/>
      <c r="S38" s="598"/>
      <c r="T38" s="598"/>
      <c r="U38" s="598"/>
      <c r="V38" s="599"/>
      <c r="W38" s="1000"/>
      <c r="X38" s="600"/>
      <c r="Y38" s="601"/>
      <c r="Z38" s="600"/>
      <c r="AA38" s="601"/>
      <c r="AB38" s="1000"/>
      <c r="AC38" s="1002"/>
      <c r="AD38" s="603"/>
      <c r="AE38" s="595"/>
      <c r="AF38" s="595"/>
      <c r="AG38" s="595"/>
      <c r="AH38" s="595"/>
      <c r="AI38" s="595"/>
      <c r="AJ38" s="595"/>
      <c r="AK38" s="604"/>
      <c r="AL38" s="581"/>
      <c r="AM38" s="598"/>
      <c r="AN38" s="598"/>
      <c r="AO38" s="599"/>
      <c r="AP38" s="598"/>
      <c r="AQ38" s="1000"/>
      <c r="AR38" s="600"/>
      <c r="AS38" s="600"/>
      <c r="AT38" s="606"/>
      <c r="AU38" s="621"/>
      <c r="AV38" s="1000"/>
      <c r="AW38" s="622"/>
      <c r="AX38" s="577"/>
    </row>
    <row r="39" spans="1:50" s="576" customFormat="1" ht="12.75" customHeight="1">
      <c r="A39" s="1013"/>
      <c r="B39" s="1014"/>
      <c r="C39" s="1018"/>
      <c r="D39" s="995"/>
      <c r="E39" s="1021"/>
      <c r="F39" s="995"/>
      <c r="G39" s="1025"/>
      <c r="H39" s="1026"/>
      <c r="I39" s="995"/>
      <c r="J39" s="581"/>
      <c r="K39" s="593"/>
      <c r="L39" s="998"/>
      <c r="M39" s="594"/>
      <c r="N39" s="595"/>
      <c r="O39" s="596"/>
      <c r="P39" s="596"/>
      <c r="Q39" s="597"/>
      <c r="R39" s="1046"/>
      <c r="S39" s="598"/>
      <c r="T39" s="598"/>
      <c r="U39" s="598"/>
      <c r="V39" s="599"/>
      <c r="W39" s="1000"/>
      <c r="X39" s="600"/>
      <c r="Y39" s="601"/>
      <c r="Z39" s="600"/>
      <c r="AA39" s="601"/>
      <c r="AB39" s="1000"/>
      <c r="AC39" s="1002"/>
      <c r="AD39" s="603"/>
      <c r="AE39" s="595"/>
      <c r="AF39" s="595"/>
      <c r="AG39" s="595"/>
      <c r="AH39" s="595"/>
      <c r="AI39" s="595"/>
      <c r="AJ39" s="595"/>
      <c r="AK39" s="604"/>
      <c r="AL39" s="581"/>
      <c r="AM39" s="598"/>
      <c r="AN39" s="598"/>
      <c r="AO39" s="599"/>
      <c r="AP39" s="598"/>
      <c r="AQ39" s="1000"/>
      <c r="AR39" s="600"/>
      <c r="AS39" s="600"/>
      <c r="AT39" s="606"/>
      <c r="AU39" s="621"/>
      <c r="AV39" s="1000"/>
      <c r="AW39" s="622"/>
      <c r="AX39" s="577"/>
    </row>
    <row r="40" spans="1:50" s="576" customFormat="1" ht="12.75" customHeight="1">
      <c r="A40" s="1013"/>
      <c r="B40" s="1014"/>
      <c r="C40" s="1018"/>
      <c r="D40" s="995"/>
      <c r="E40" s="1021"/>
      <c r="F40" s="995"/>
      <c r="G40" s="1025"/>
      <c r="H40" s="1026"/>
      <c r="I40" s="995"/>
      <c r="J40" s="581"/>
      <c r="K40" s="593"/>
      <c r="L40" s="998"/>
      <c r="M40" s="594"/>
      <c r="N40" s="595"/>
      <c r="O40" s="596"/>
      <c r="P40" s="596"/>
      <c r="Q40" s="597"/>
      <c r="R40" s="1046"/>
      <c r="S40" s="598"/>
      <c r="T40" s="598"/>
      <c r="U40" s="598"/>
      <c r="V40" s="599"/>
      <c r="W40" s="1000"/>
      <c r="X40" s="600"/>
      <c r="Y40" s="601"/>
      <c r="Z40" s="600"/>
      <c r="AA40" s="601"/>
      <c r="AB40" s="1000"/>
      <c r="AC40" s="1002"/>
      <c r="AD40" s="603"/>
      <c r="AE40" s="595"/>
      <c r="AF40" s="595"/>
      <c r="AG40" s="595"/>
      <c r="AH40" s="595"/>
      <c r="AI40" s="595"/>
      <c r="AJ40" s="595"/>
      <c r="AK40" s="604"/>
      <c r="AL40" s="581"/>
      <c r="AM40" s="598"/>
      <c r="AN40" s="598"/>
      <c r="AO40" s="599"/>
      <c r="AP40" s="598"/>
      <c r="AQ40" s="1000"/>
      <c r="AR40" s="600"/>
      <c r="AS40" s="600"/>
      <c r="AT40" s="606"/>
      <c r="AU40" s="621"/>
      <c r="AV40" s="1000"/>
      <c r="AW40" s="622"/>
      <c r="AX40" s="577"/>
    </row>
    <row r="41" spans="1:50" s="576" customFormat="1" ht="12.75" customHeight="1">
      <c r="A41" s="1013"/>
      <c r="B41" s="1014"/>
      <c r="C41" s="1018"/>
      <c r="D41" s="995"/>
      <c r="E41" s="1021"/>
      <c r="F41" s="995"/>
      <c r="G41" s="1025"/>
      <c r="H41" s="1026"/>
      <c r="I41" s="995"/>
      <c r="J41" s="581"/>
      <c r="K41" s="593"/>
      <c r="L41" s="998"/>
      <c r="M41" s="594"/>
      <c r="N41" s="595"/>
      <c r="O41" s="596"/>
      <c r="P41" s="596"/>
      <c r="Q41" s="597"/>
      <c r="R41" s="1046"/>
      <c r="S41" s="598"/>
      <c r="T41" s="598"/>
      <c r="U41" s="598"/>
      <c r="V41" s="599"/>
      <c r="W41" s="1000"/>
      <c r="X41" s="600"/>
      <c r="Y41" s="601"/>
      <c r="Z41" s="600"/>
      <c r="AA41" s="601"/>
      <c r="AB41" s="1000"/>
      <c r="AC41" s="1002"/>
      <c r="AD41" s="603"/>
      <c r="AE41" s="595"/>
      <c r="AF41" s="595"/>
      <c r="AG41" s="595"/>
      <c r="AH41" s="595"/>
      <c r="AI41" s="595"/>
      <c r="AJ41" s="595"/>
      <c r="AK41" s="604"/>
      <c r="AL41" s="581"/>
      <c r="AM41" s="598"/>
      <c r="AN41" s="598"/>
      <c r="AO41" s="599"/>
      <c r="AP41" s="598"/>
      <c r="AQ41" s="1000"/>
      <c r="AR41" s="600"/>
      <c r="AS41" s="600"/>
      <c r="AT41" s="606"/>
      <c r="AU41" s="621"/>
      <c r="AV41" s="1000"/>
      <c r="AW41" s="622"/>
      <c r="AX41" s="577"/>
    </row>
    <row r="42" spans="1:50" s="576" customFormat="1" ht="9.75" customHeight="1">
      <c r="A42" s="1015"/>
      <c r="B42" s="1016"/>
      <c r="C42" s="1019"/>
      <c r="D42" s="996"/>
      <c r="E42" s="1022"/>
      <c r="F42" s="996"/>
      <c r="G42" s="1027"/>
      <c r="H42" s="1028"/>
      <c r="I42" s="996"/>
      <c r="J42" s="581"/>
      <c r="K42" s="593"/>
      <c r="L42" s="999"/>
      <c r="M42" s="594"/>
      <c r="N42" s="595"/>
      <c r="O42" s="596"/>
      <c r="P42" s="596"/>
      <c r="Q42" s="597"/>
      <c r="R42" s="1046"/>
      <c r="S42" s="598"/>
      <c r="T42" s="598"/>
      <c r="U42" s="598"/>
      <c r="V42" s="599"/>
      <c r="W42" s="1000"/>
      <c r="X42" s="600"/>
      <c r="Y42" s="601"/>
      <c r="Z42" s="600"/>
      <c r="AA42" s="601"/>
      <c r="AB42" s="1000"/>
      <c r="AC42" s="1003"/>
      <c r="AD42" s="603"/>
      <c r="AE42" s="595"/>
      <c r="AF42" s="595"/>
      <c r="AG42" s="595"/>
      <c r="AH42" s="595"/>
      <c r="AI42" s="595"/>
      <c r="AJ42" s="595"/>
      <c r="AK42" s="604"/>
      <c r="AL42" s="581"/>
      <c r="AM42" s="598"/>
      <c r="AN42" s="598"/>
      <c r="AO42" s="599"/>
      <c r="AP42" s="598"/>
      <c r="AQ42" s="1000"/>
      <c r="AR42" s="606"/>
      <c r="AS42" s="600"/>
      <c r="AT42" s="606"/>
      <c r="AU42" s="621"/>
      <c r="AV42" s="1000"/>
      <c r="AW42" s="622">
        <v>0</v>
      </c>
      <c r="AX42" s="577"/>
    </row>
    <row r="43" spans="1:50" s="576" customFormat="1" ht="6.75" customHeight="1">
      <c r="A43" s="1006" t="s">
        <v>715</v>
      </c>
      <c r="B43" s="1007"/>
      <c r="C43" s="1008"/>
      <c r="D43" s="609">
        <f>D33</f>
        <v>0</v>
      </c>
      <c r="E43" s="610"/>
      <c r="F43" s="611">
        <f>F33</f>
        <v>0</v>
      </c>
      <c r="G43" s="1009">
        <f>G33</f>
        <v>0</v>
      </c>
      <c r="H43" s="1010"/>
      <c r="I43" s="611">
        <f>I33</f>
        <v>0</v>
      </c>
      <c r="J43" s="610"/>
      <c r="K43" s="610"/>
      <c r="L43" s="610"/>
      <c r="M43" s="610"/>
      <c r="N43" s="610"/>
      <c r="O43" s="612">
        <f>SUM(O33:O42)</f>
        <v>0</v>
      </c>
      <c r="P43" s="612">
        <f>SUM(P33:P42)</f>
        <v>0</v>
      </c>
      <c r="Q43" s="611">
        <f>SUM(Q33:Q42)</f>
        <v>0</v>
      </c>
      <c r="R43" s="1046"/>
      <c r="S43" s="613"/>
      <c r="T43" s="613"/>
      <c r="U43" s="613"/>
      <c r="V43" s="614"/>
      <c r="W43" s="1000"/>
      <c r="X43" s="614"/>
      <c r="Y43" s="613"/>
      <c r="Z43" s="614"/>
      <c r="AA43" s="609"/>
      <c r="AB43" s="1000"/>
      <c r="AC43" s="611"/>
      <c r="AD43" s="610"/>
      <c r="AE43" s="610"/>
      <c r="AF43" s="610"/>
      <c r="AG43" s="612"/>
      <c r="AH43" s="612"/>
      <c r="AI43" s="612"/>
      <c r="AJ43" s="612"/>
      <c r="AK43" s="609"/>
      <c r="AL43" s="610"/>
      <c r="AM43" s="613"/>
      <c r="AN43" s="613"/>
      <c r="AO43" s="612"/>
      <c r="AP43" s="613"/>
      <c r="AQ43" s="1005"/>
      <c r="AR43" s="614"/>
      <c r="AS43" s="614"/>
      <c r="AT43" s="616"/>
      <c r="AU43" s="617"/>
      <c r="AV43" s="1000"/>
      <c r="AW43" s="623">
        <v>-0.01</v>
      </c>
      <c r="AX43" s="577"/>
    </row>
    <row r="44" spans="1:50" s="576" customFormat="1" ht="6.75" customHeight="1">
      <c r="A44" s="987"/>
      <c r="B44" s="988"/>
      <c r="C44" s="988"/>
      <c r="D44" s="988"/>
      <c r="E44" s="988"/>
      <c r="F44" s="988"/>
      <c r="G44" s="988"/>
      <c r="H44" s="988"/>
      <c r="I44" s="988"/>
      <c r="J44" s="988"/>
      <c r="K44" s="988"/>
      <c r="L44" s="988"/>
      <c r="M44" s="988"/>
      <c r="N44" s="988"/>
      <c r="O44" s="988"/>
      <c r="P44" s="988"/>
      <c r="Q44" s="989"/>
      <c r="R44" s="1046"/>
      <c r="S44" s="990"/>
      <c r="T44" s="990"/>
      <c r="U44" s="990"/>
      <c r="V44" s="990"/>
      <c r="W44" s="619"/>
      <c r="X44" s="987"/>
      <c r="Y44" s="988"/>
      <c r="Z44" s="988"/>
      <c r="AA44" s="989"/>
      <c r="AB44" s="1000"/>
      <c r="AC44" s="987"/>
      <c r="AD44" s="988"/>
      <c r="AE44" s="988"/>
      <c r="AF44" s="988"/>
      <c r="AG44" s="988"/>
      <c r="AH44" s="988"/>
      <c r="AI44" s="988"/>
      <c r="AJ44" s="988"/>
      <c r="AK44" s="989"/>
      <c r="AL44" s="581"/>
      <c r="AM44" s="991" t="s">
        <v>711</v>
      </c>
      <c r="AN44" s="992"/>
      <c r="AO44" s="992"/>
      <c r="AP44" s="992"/>
      <c r="AQ44" s="993"/>
      <c r="AR44" s="991" t="s">
        <v>712</v>
      </c>
      <c r="AS44" s="992"/>
      <c r="AT44" s="993"/>
      <c r="AU44" s="624">
        <v>-0.01</v>
      </c>
      <c r="AV44" s="1000"/>
      <c r="AW44" s="578"/>
      <c r="AX44" s="577"/>
    </row>
  </sheetData>
  <sheetProtection/>
  <mergeCells count="64">
    <mergeCell ref="B20:G20"/>
    <mergeCell ref="H20:AX20"/>
    <mergeCell ref="A21:AU21"/>
    <mergeCell ref="A23:AA23"/>
    <mergeCell ref="AC23:AU23"/>
    <mergeCell ref="AV23:AW24"/>
    <mergeCell ref="A24:AA24"/>
    <mergeCell ref="AD24:AU24"/>
    <mergeCell ref="A25:Q25"/>
    <mergeCell ref="R25:R44"/>
    <mergeCell ref="S25:V25"/>
    <mergeCell ref="W25:W31"/>
    <mergeCell ref="X25:AA25"/>
    <mergeCell ref="AB25:AB44"/>
    <mergeCell ref="A26:B26"/>
    <mergeCell ref="G26:H26"/>
    <mergeCell ref="A27:B30"/>
    <mergeCell ref="C27:C30"/>
    <mergeCell ref="AC25:AK25"/>
    <mergeCell ref="AM25:AP25"/>
    <mergeCell ref="AQ25:AQ31"/>
    <mergeCell ref="AR25:AU25"/>
    <mergeCell ref="AV25:AV44"/>
    <mergeCell ref="AW25:AW26"/>
    <mergeCell ref="AC27:AC30"/>
    <mergeCell ref="AR32:AT32"/>
    <mergeCell ref="S32:V32"/>
    <mergeCell ref="AM32:AQ32"/>
    <mergeCell ref="D27:D30"/>
    <mergeCell ref="E27:E30"/>
    <mergeCell ref="F27:F30"/>
    <mergeCell ref="G27:H30"/>
    <mergeCell ref="I27:I30"/>
    <mergeCell ref="L27:L30"/>
    <mergeCell ref="E33:E42"/>
    <mergeCell ref="F33:F42"/>
    <mergeCell ref="G33:H42"/>
    <mergeCell ref="A31:C31"/>
    <mergeCell ref="G31:H31"/>
    <mergeCell ref="A32:C32"/>
    <mergeCell ref="G32:H32"/>
    <mergeCell ref="I33:I42"/>
    <mergeCell ref="L33:L42"/>
    <mergeCell ref="W33:W43"/>
    <mergeCell ref="AC33:AC42"/>
    <mergeCell ref="AQ33:AQ43"/>
    <mergeCell ref="A43:C43"/>
    <mergeCell ref="G43:H43"/>
    <mergeCell ref="A33:B42"/>
    <mergeCell ref="C33:C42"/>
    <mergeCell ref="D33:D42"/>
    <mergeCell ref="A44:Q44"/>
    <mergeCell ref="S44:V44"/>
    <mergeCell ref="X44:AA44"/>
    <mergeCell ref="AC44:AK44"/>
    <mergeCell ref="AM44:AQ44"/>
    <mergeCell ref="AR44:AT44"/>
    <mergeCell ref="A16:S16"/>
    <mergeCell ref="H2:I2"/>
    <mergeCell ref="D9:F9"/>
    <mergeCell ref="A10:S10"/>
    <mergeCell ref="A11:S11"/>
    <mergeCell ref="A12:S12"/>
    <mergeCell ref="A13:S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0.7109375" style="7" bestFit="1" customWidth="1"/>
    <col min="2" max="2" width="5.140625" style="7" bestFit="1" customWidth="1"/>
    <col min="3" max="3" width="14.57421875" style="8" customWidth="1"/>
    <col min="4" max="4" width="26.57421875" style="7" customWidth="1"/>
    <col min="5" max="5" width="12.28125" style="7" customWidth="1"/>
    <col min="6" max="6" width="19.8515625" style="7" bestFit="1" customWidth="1"/>
    <col min="7" max="7" width="9.8515625" style="7" bestFit="1" customWidth="1"/>
    <col min="8" max="16384" width="9.140625" style="7" customWidth="1"/>
  </cols>
  <sheetData>
    <row r="1" spans="2:7" ht="59.25" customHeight="1">
      <c r="B1" s="7" t="s">
        <v>260</v>
      </c>
      <c r="C1" s="8" t="s">
        <v>247</v>
      </c>
      <c r="D1" s="7" t="s">
        <v>3</v>
      </c>
      <c r="E1" s="7" t="s">
        <v>246</v>
      </c>
      <c r="F1" s="7" t="s">
        <v>5</v>
      </c>
      <c r="G1" s="7" t="s">
        <v>6</v>
      </c>
    </row>
    <row r="2" spans="2:11" ht="14.25">
      <c r="B2" s="7" t="s">
        <v>256</v>
      </c>
      <c r="C2" s="8" t="s">
        <v>248</v>
      </c>
      <c r="D2" s="7" t="s">
        <v>7</v>
      </c>
      <c r="E2" s="7">
        <v>10001</v>
      </c>
      <c r="F2" s="7" t="s">
        <v>8</v>
      </c>
      <c r="G2" s="7">
        <v>24.63</v>
      </c>
      <c r="K2" s="7" t="s">
        <v>252</v>
      </c>
    </row>
    <row r="3" spans="2:11" ht="14.25">
      <c r="B3" s="7" t="s">
        <v>256</v>
      </c>
      <c r="C3" s="8" t="s">
        <v>248</v>
      </c>
      <c r="D3" s="7" t="s">
        <v>9</v>
      </c>
      <c r="E3" s="7">
        <v>10002</v>
      </c>
      <c r="F3" s="7" t="s">
        <v>10</v>
      </c>
      <c r="G3" s="7">
        <v>10.92</v>
      </c>
      <c r="K3" s="7" t="s">
        <v>253</v>
      </c>
    </row>
    <row r="4" spans="2:11" ht="14.25">
      <c r="B4" s="7" t="s">
        <v>256</v>
      </c>
      <c r="C4" s="8" t="s">
        <v>248</v>
      </c>
      <c r="D4" s="7" t="s">
        <v>11</v>
      </c>
      <c r="E4" s="7">
        <v>10003</v>
      </c>
      <c r="F4" s="7" t="s">
        <v>12</v>
      </c>
      <c r="G4" s="7">
        <v>16.3</v>
      </c>
      <c r="K4" s="7" t="s">
        <v>254</v>
      </c>
    </row>
    <row r="5" spans="2:11" ht="14.25">
      <c r="B5" s="7" t="s">
        <v>256</v>
      </c>
      <c r="C5" s="8" t="s">
        <v>248</v>
      </c>
      <c r="D5" s="7" t="s">
        <v>13</v>
      </c>
      <c r="E5" s="7">
        <v>10004</v>
      </c>
      <c r="F5" s="7" t="s">
        <v>8</v>
      </c>
      <c r="G5" s="7">
        <v>4.44</v>
      </c>
      <c r="K5" s="7" t="s">
        <v>255</v>
      </c>
    </row>
    <row r="6" spans="2:7" ht="14.25">
      <c r="B6" s="7" t="s">
        <v>256</v>
      </c>
      <c r="C6" s="8" t="s">
        <v>248</v>
      </c>
      <c r="D6" s="7" t="s">
        <v>14</v>
      </c>
      <c r="E6" s="7">
        <v>10005</v>
      </c>
      <c r="F6" s="7" t="s">
        <v>15</v>
      </c>
      <c r="G6" s="7">
        <v>76.24</v>
      </c>
    </row>
    <row r="7" spans="2:7" ht="14.25">
      <c r="B7" s="7" t="s">
        <v>256</v>
      </c>
      <c r="C7" s="8" t="s">
        <v>248</v>
      </c>
      <c r="D7" s="7" t="s">
        <v>16</v>
      </c>
      <c r="E7" s="7">
        <v>10006</v>
      </c>
      <c r="F7" s="7" t="s">
        <v>15</v>
      </c>
      <c r="G7" s="7">
        <v>16.94</v>
      </c>
    </row>
    <row r="8" spans="2:7" ht="14.25">
      <c r="B8" s="7" t="s">
        <v>256</v>
      </c>
      <c r="C8" s="8" t="s">
        <v>248</v>
      </c>
      <c r="D8" s="7" t="s">
        <v>17</v>
      </c>
      <c r="E8" s="7">
        <v>10007</v>
      </c>
      <c r="F8" s="7" t="s">
        <v>10</v>
      </c>
      <c r="G8" s="7">
        <v>9.88</v>
      </c>
    </row>
    <row r="9" spans="2:7" ht="14.25">
      <c r="B9" s="7" t="s">
        <v>256</v>
      </c>
      <c r="C9" s="8" t="s">
        <v>248</v>
      </c>
      <c r="D9" s="7" t="s">
        <v>18</v>
      </c>
      <c r="E9" s="7">
        <v>10008</v>
      </c>
      <c r="F9" s="7" t="s">
        <v>15</v>
      </c>
      <c r="G9" s="7">
        <v>23.41</v>
      </c>
    </row>
    <row r="10" spans="2:7" ht="14.25">
      <c r="B10" s="7" t="s">
        <v>256</v>
      </c>
      <c r="C10" s="8" t="s">
        <v>248</v>
      </c>
      <c r="D10" s="7" t="s">
        <v>19</v>
      </c>
      <c r="E10" s="7">
        <v>10009</v>
      </c>
      <c r="F10" s="7" t="s">
        <v>8</v>
      </c>
      <c r="G10" s="7">
        <v>25.97</v>
      </c>
    </row>
    <row r="11" spans="2:7" ht="14.25">
      <c r="B11" s="7" t="s">
        <v>256</v>
      </c>
      <c r="C11" s="8" t="s">
        <v>248</v>
      </c>
      <c r="D11" s="7" t="s">
        <v>20</v>
      </c>
      <c r="E11" s="7">
        <v>10010</v>
      </c>
      <c r="F11" s="7" t="s">
        <v>10</v>
      </c>
      <c r="G11" s="7">
        <v>8.46</v>
      </c>
    </row>
    <row r="12" spans="2:7" ht="14.25">
      <c r="B12" s="7" t="s">
        <v>256</v>
      </c>
      <c r="C12" s="8" t="s">
        <v>248</v>
      </c>
      <c r="D12" s="7" t="s">
        <v>21</v>
      </c>
      <c r="E12" s="7">
        <v>10011</v>
      </c>
      <c r="F12" s="7" t="s">
        <v>15</v>
      </c>
      <c r="G12" s="7">
        <v>28.06</v>
      </c>
    </row>
    <row r="13" spans="2:7" ht="14.25">
      <c r="B13" s="7" t="s">
        <v>256</v>
      </c>
      <c r="C13" s="8" t="s">
        <v>248</v>
      </c>
      <c r="D13" s="7" t="s">
        <v>22</v>
      </c>
      <c r="E13" s="7">
        <v>10012</v>
      </c>
      <c r="F13" s="7" t="s">
        <v>15</v>
      </c>
      <c r="G13" s="7">
        <v>8.07</v>
      </c>
    </row>
    <row r="14" spans="2:7" ht="14.25">
      <c r="B14" s="7" t="s">
        <v>256</v>
      </c>
      <c r="C14" s="8" t="s">
        <v>248</v>
      </c>
      <c r="D14" s="7" t="s">
        <v>23</v>
      </c>
      <c r="E14" s="7">
        <v>10013</v>
      </c>
      <c r="F14" s="7" t="s">
        <v>15</v>
      </c>
      <c r="G14" s="7">
        <v>29.46</v>
      </c>
    </row>
    <row r="15" spans="2:7" ht="14.25">
      <c r="B15" s="7" t="s">
        <v>256</v>
      </c>
      <c r="C15" s="8" t="s">
        <v>248</v>
      </c>
      <c r="D15" s="7" t="s">
        <v>24</v>
      </c>
      <c r="E15" s="7">
        <v>10014</v>
      </c>
      <c r="F15" s="7" t="s">
        <v>8</v>
      </c>
      <c r="G15" s="7">
        <v>30.28</v>
      </c>
    </row>
    <row r="16" spans="2:7" ht="14.25">
      <c r="B16" s="7" t="s">
        <v>256</v>
      </c>
      <c r="C16" s="8" t="s">
        <v>248</v>
      </c>
      <c r="D16" s="7" t="s">
        <v>25</v>
      </c>
      <c r="E16" s="7">
        <v>10015</v>
      </c>
      <c r="F16" s="7" t="s">
        <v>10</v>
      </c>
      <c r="G16" s="7">
        <v>12.01</v>
      </c>
    </row>
    <row r="17" spans="2:7" ht="14.25">
      <c r="B17" s="7" t="s">
        <v>256</v>
      </c>
      <c r="C17" s="8" t="s">
        <v>248</v>
      </c>
      <c r="D17" s="7" t="s">
        <v>26</v>
      </c>
      <c r="E17" s="7">
        <v>10016</v>
      </c>
      <c r="F17" s="7" t="s">
        <v>12</v>
      </c>
      <c r="G17" s="7">
        <v>11.29</v>
      </c>
    </row>
    <row r="18" spans="2:7" ht="14.25">
      <c r="B18" s="7" t="s">
        <v>256</v>
      </c>
      <c r="C18" s="8" t="s">
        <v>248</v>
      </c>
      <c r="D18" s="7" t="s">
        <v>27</v>
      </c>
      <c r="E18" s="7">
        <v>10017</v>
      </c>
      <c r="F18" s="7" t="s">
        <v>8</v>
      </c>
      <c r="G18" s="7">
        <v>20.72</v>
      </c>
    </row>
    <row r="19" spans="2:7" ht="14.25">
      <c r="B19" s="7" t="s">
        <v>256</v>
      </c>
      <c r="C19" s="8" t="s">
        <v>248</v>
      </c>
      <c r="D19" s="7" t="s">
        <v>28</v>
      </c>
      <c r="E19" s="7">
        <v>10018</v>
      </c>
      <c r="F19" s="7" t="s">
        <v>10</v>
      </c>
      <c r="G19" s="7">
        <v>9.06</v>
      </c>
    </row>
    <row r="20" spans="2:7" ht="14.25">
      <c r="B20" s="7" t="s">
        <v>256</v>
      </c>
      <c r="C20" s="8" t="s">
        <v>248</v>
      </c>
      <c r="D20" s="7" t="s">
        <v>29</v>
      </c>
      <c r="E20" s="7">
        <v>10019</v>
      </c>
      <c r="F20" s="7" t="s">
        <v>12</v>
      </c>
      <c r="G20" s="7">
        <v>8.01</v>
      </c>
    </row>
    <row r="21" spans="2:7" ht="14.25">
      <c r="B21" s="7" t="s">
        <v>256</v>
      </c>
      <c r="C21" s="8" t="s">
        <v>248</v>
      </c>
      <c r="D21" s="7" t="s">
        <v>30</v>
      </c>
      <c r="E21" s="7">
        <v>10020</v>
      </c>
      <c r="F21" s="7" t="s">
        <v>15</v>
      </c>
      <c r="G21" s="7">
        <v>11.73</v>
      </c>
    </row>
    <row r="22" spans="2:7" ht="14.25">
      <c r="B22" s="7" t="s">
        <v>256</v>
      </c>
      <c r="C22" s="8" t="s">
        <v>248</v>
      </c>
      <c r="D22" s="7" t="s">
        <v>31</v>
      </c>
      <c r="E22" s="7">
        <v>10021</v>
      </c>
      <c r="F22" s="7" t="s">
        <v>12</v>
      </c>
      <c r="G22" s="7">
        <v>20.52</v>
      </c>
    </row>
    <row r="23" spans="2:7" ht="14.25">
      <c r="B23" s="7" t="s">
        <v>256</v>
      </c>
      <c r="C23" s="8" t="s">
        <v>248</v>
      </c>
      <c r="D23" s="7" t="s">
        <v>32</v>
      </c>
      <c r="E23" s="7">
        <v>10022</v>
      </c>
      <c r="F23" s="7" t="s">
        <v>15</v>
      </c>
      <c r="G23" s="7">
        <v>11.26</v>
      </c>
    </row>
    <row r="24" spans="2:7" ht="14.25">
      <c r="B24" s="7" t="s">
        <v>256</v>
      </c>
      <c r="C24" s="8" t="s">
        <v>248</v>
      </c>
      <c r="D24" s="7" t="s">
        <v>33</v>
      </c>
      <c r="E24" s="7">
        <v>10023</v>
      </c>
      <c r="F24" s="7" t="s">
        <v>15</v>
      </c>
      <c r="G24" s="7">
        <v>16.85</v>
      </c>
    </row>
    <row r="25" spans="2:7" ht="14.25">
      <c r="B25" s="7" t="s">
        <v>256</v>
      </c>
      <c r="C25" s="8" t="s">
        <v>248</v>
      </c>
      <c r="D25" s="7" t="s">
        <v>34</v>
      </c>
      <c r="E25" s="7">
        <v>10024</v>
      </c>
      <c r="F25" s="7" t="s">
        <v>15</v>
      </c>
      <c r="G25" s="7">
        <v>16.17</v>
      </c>
    </row>
    <row r="26" spans="2:7" ht="14.25">
      <c r="B26" s="7" t="s">
        <v>256</v>
      </c>
      <c r="C26" s="8" t="s">
        <v>248</v>
      </c>
      <c r="D26" s="7" t="s">
        <v>35</v>
      </c>
      <c r="E26" s="7">
        <v>10025</v>
      </c>
      <c r="F26" s="7" t="s">
        <v>8</v>
      </c>
      <c r="G26" s="7">
        <v>237.17</v>
      </c>
    </row>
    <row r="27" spans="2:7" ht="14.25">
      <c r="B27" s="7" t="s">
        <v>256</v>
      </c>
      <c r="C27" s="8" t="s">
        <v>248</v>
      </c>
      <c r="D27" s="7" t="s">
        <v>36</v>
      </c>
      <c r="E27" s="7">
        <v>10026</v>
      </c>
      <c r="F27" s="7" t="s">
        <v>15</v>
      </c>
      <c r="G27" s="7">
        <v>18.88</v>
      </c>
    </row>
    <row r="28" spans="2:7" ht="14.25">
      <c r="B28" s="7" t="s">
        <v>256</v>
      </c>
      <c r="C28" s="8" t="s">
        <v>248</v>
      </c>
      <c r="D28" s="7" t="s">
        <v>37</v>
      </c>
      <c r="E28" s="7">
        <v>10027</v>
      </c>
      <c r="F28" s="7" t="s">
        <v>15</v>
      </c>
      <c r="G28" s="7">
        <v>48</v>
      </c>
    </row>
    <row r="29" spans="2:7" ht="14.25">
      <c r="B29" s="7" t="s">
        <v>256</v>
      </c>
      <c r="C29" s="8" t="s">
        <v>248</v>
      </c>
      <c r="D29" s="7" t="s">
        <v>38</v>
      </c>
      <c r="E29" s="7">
        <v>10028</v>
      </c>
      <c r="F29" s="7" t="s">
        <v>10</v>
      </c>
      <c r="G29" s="7">
        <v>13.73</v>
      </c>
    </row>
    <row r="30" spans="2:7" ht="14.25">
      <c r="B30" s="7" t="s">
        <v>256</v>
      </c>
      <c r="C30" s="8" t="s">
        <v>248</v>
      </c>
      <c r="D30" s="7" t="s">
        <v>39</v>
      </c>
      <c r="E30" s="7">
        <v>10029</v>
      </c>
      <c r="F30" s="7" t="s">
        <v>10</v>
      </c>
      <c r="G30" s="7">
        <v>9.77</v>
      </c>
    </row>
    <row r="31" spans="2:7" ht="14.25">
      <c r="B31" s="7" t="s">
        <v>256</v>
      </c>
      <c r="C31" s="8" t="s">
        <v>248</v>
      </c>
      <c r="D31" s="7" t="s">
        <v>40</v>
      </c>
      <c r="E31" s="7">
        <v>10030</v>
      </c>
      <c r="F31" s="7" t="s">
        <v>15</v>
      </c>
      <c r="G31" s="7">
        <v>11.16</v>
      </c>
    </row>
    <row r="32" spans="2:7" ht="14.25">
      <c r="B32" s="7" t="s">
        <v>256</v>
      </c>
      <c r="C32" s="8" t="s">
        <v>248</v>
      </c>
      <c r="D32" s="7" t="s">
        <v>41</v>
      </c>
      <c r="E32" s="7">
        <v>10031</v>
      </c>
      <c r="F32" s="7" t="s">
        <v>12</v>
      </c>
      <c r="G32" s="7">
        <v>25.52</v>
      </c>
    </row>
    <row r="33" spans="2:7" ht="14.25">
      <c r="B33" s="7" t="s">
        <v>256</v>
      </c>
      <c r="C33" s="8" t="s">
        <v>248</v>
      </c>
      <c r="D33" s="7" t="s">
        <v>42</v>
      </c>
      <c r="E33" s="7">
        <v>10032</v>
      </c>
      <c r="F33" s="7" t="s">
        <v>15</v>
      </c>
      <c r="G33" s="7">
        <v>29.29</v>
      </c>
    </row>
    <row r="34" spans="2:7" ht="14.25">
      <c r="B34" s="7" t="s">
        <v>256</v>
      </c>
      <c r="C34" s="8" t="s">
        <v>248</v>
      </c>
      <c r="D34" s="7" t="s">
        <v>43</v>
      </c>
      <c r="E34" s="7">
        <v>10033</v>
      </c>
      <c r="F34" s="7" t="s">
        <v>8</v>
      </c>
      <c r="G34" s="7">
        <v>16.48</v>
      </c>
    </row>
    <row r="35" spans="2:7" ht="14.25">
      <c r="B35" s="7" t="s">
        <v>256</v>
      </c>
      <c r="C35" s="8" t="s">
        <v>248</v>
      </c>
      <c r="D35" s="7" t="s">
        <v>44</v>
      </c>
      <c r="E35" s="7">
        <v>10034</v>
      </c>
      <c r="F35" s="7" t="s">
        <v>15</v>
      </c>
      <c r="G35" s="7">
        <v>32.93</v>
      </c>
    </row>
    <row r="36" spans="2:7" ht="14.25">
      <c r="B36" s="7" t="s">
        <v>256</v>
      </c>
      <c r="C36" s="8" t="s">
        <v>248</v>
      </c>
      <c r="D36" s="7" t="s">
        <v>45</v>
      </c>
      <c r="E36" s="7">
        <v>10035</v>
      </c>
      <c r="F36" s="7" t="s">
        <v>8</v>
      </c>
      <c r="G36" s="7">
        <v>16.26</v>
      </c>
    </row>
    <row r="37" spans="2:7" ht="14.25">
      <c r="B37" s="7" t="s">
        <v>256</v>
      </c>
      <c r="C37" s="8" t="s">
        <v>248</v>
      </c>
      <c r="D37" s="7" t="s">
        <v>46</v>
      </c>
      <c r="E37" s="7">
        <v>10036</v>
      </c>
      <c r="F37" s="7" t="s">
        <v>15</v>
      </c>
      <c r="G37" s="7">
        <v>13.59</v>
      </c>
    </row>
    <row r="38" spans="2:7" ht="14.25">
      <c r="B38" s="7" t="s">
        <v>256</v>
      </c>
      <c r="C38" s="8" t="s">
        <v>248</v>
      </c>
      <c r="D38" s="7" t="s">
        <v>47</v>
      </c>
      <c r="E38" s="7">
        <v>10037</v>
      </c>
      <c r="F38" s="7" t="s">
        <v>10</v>
      </c>
      <c r="G38" s="7">
        <v>15.5</v>
      </c>
    </row>
    <row r="39" spans="2:7" ht="14.25">
      <c r="B39" s="7" t="s">
        <v>256</v>
      </c>
      <c r="C39" s="8" t="s">
        <v>248</v>
      </c>
      <c r="D39" s="7" t="s">
        <v>48</v>
      </c>
      <c r="E39" s="7">
        <v>10038</v>
      </c>
      <c r="F39" s="7" t="s">
        <v>15</v>
      </c>
      <c r="G39" s="7">
        <v>25.88</v>
      </c>
    </row>
    <row r="40" spans="2:7" ht="14.25">
      <c r="B40" s="7" t="s">
        <v>256</v>
      </c>
      <c r="C40" s="8" t="s">
        <v>248</v>
      </c>
      <c r="D40" s="7" t="s">
        <v>49</v>
      </c>
      <c r="E40" s="7">
        <v>10039</v>
      </c>
      <c r="F40" s="7" t="s">
        <v>15</v>
      </c>
      <c r="G40" s="7">
        <v>47.73</v>
      </c>
    </row>
    <row r="41" spans="2:7" ht="14.25">
      <c r="B41" s="7" t="s">
        <v>256</v>
      </c>
      <c r="C41" s="8" t="s">
        <v>248</v>
      </c>
      <c r="D41" s="7" t="s">
        <v>50</v>
      </c>
      <c r="E41" s="7">
        <v>10040</v>
      </c>
      <c r="F41" s="7" t="s">
        <v>15</v>
      </c>
      <c r="G41" s="7">
        <v>63.51</v>
      </c>
    </row>
    <row r="42" spans="2:7" ht="14.25">
      <c r="B42" s="7" t="s">
        <v>256</v>
      </c>
      <c r="C42" s="8" t="s">
        <v>248</v>
      </c>
      <c r="D42" s="7" t="s">
        <v>51</v>
      </c>
      <c r="E42" s="7">
        <v>10041</v>
      </c>
      <c r="F42" s="7" t="s">
        <v>15</v>
      </c>
      <c r="G42" s="7">
        <v>30.71</v>
      </c>
    </row>
    <row r="43" spans="2:7" ht="14.25">
      <c r="B43" s="7" t="s">
        <v>256</v>
      </c>
      <c r="C43" s="8" t="s">
        <v>248</v>
      </c>
      <c r="D43" s="7" t="s">
        <v>52</v>
      </c>
      <c r="E43" s="7">
        <v>10042</v>
      </c>
      <c r="F43" s="7" t="s">
        <v>15</v>
      </c>
      <c r="G43" s="7">
        <v>16.32</v>
      </c>
    </row>
    <row r="44" spans="2:7" ht="14.25">
      <c r="B44" s="7" t="s">
        <v>256</v>
      </c>
      <c r="C44" s="8" t="s">
        <v>248</v>
      </c>
      <c r="D44" s="7" t="s">
        <v>53</v>
      </c>
      <c r="E44" s="7">
        <v>10043</v>
      </c>
      <c r="F44" s="7" t="s">
        <v>10</v>
      </c>
      <c r="G44" s="7">
        <v>3.52</v>
      </c>
    </row>
    <row r="45" spans="2:7" ht="14.25">
      <c r="B45" s="7" t="s">
        <v>256</v>
      </c>
      <c r="C45" s="8" t="s">
        <v>248</v>
      </c>
      <c r="D45" s="7" t="s">
        <v>54</v>
      </c>
      <c r="E45" s="7">
        <v>10044</v>
      </c>
      <c r="F45" s="7" t="s">
        <v>10</v>
      </c>
      <c r="G45" s="7">
        <v>2.5</v>
      </c>
    </row>
    <row r="46" spans="2:7" ht="14.25">
      <c r="B46" s="7" t="s">
        <v>256</v>
      </c>
      <c r="C46" s="8" t="s">
        <v>248</v>
      </c>
      <c r="D46" s="7" t="s">
        <v>55</v>
      </c>
      <c r="E46" s="7">
        <v>10045</v>
      </c>
      <c r="F46" s="7" t="s">
        <v>15</v>
      </c>
      <c r="G46" s="7">
        <v>16.93</v>
      </c>
    </row>
    <row r="47" spans="2:7" ht="14.25">
      <c r="B47" s="7" t="s">
        <v>256</v>
      </c>
      <c r="C47" s="8" t="s">
        <v>248</v>
      </c>
      <c r="D47" s="7" t="s">
        <v>56</v>
      </c>
      <c r="E47" s="7">
        <v>10046</v>
      </c>
      <c r="F47" s="7" t="s">
        <v>10</v>
      </c>
      <c r="G47" s="7">
        <v>33.57</v>
      </c>
    </row>
    <row r="48" spans="2:7" ht="14.25">
      <c r="B48" s="7" t="s">
        <v>256</v>
      </c>
      <c r="C48" s="8" t="s">
        <v>248</v>
      </c>
      <c r="D48" s="7" t="s">
        <v>57</v>
      </c>
      <c r="E48" s="7">
        <v>10047</v>
      </c>
      <c r="F48" s="7" t="s">
        <v>10</v>
      </c>
      <c r="G48" s="7">
        <v>9.77</v>
      </c>
    </row>
    <row r="49" spans="2:7" ht="14.25">
      <c r="B49" s="7" t="s">
        <v>256</v>
      </c>
      <c r="C49" s="8" t="s">
        <v>248</v>
      </c>
      <c r="D49" s="7" t="s">
        <v>58</v>
      </c>
      <c r="E49" s="7">
        <v>10048</v>
      </c>
      <c r="F49" s="7" t="s">
        <v>15</v>
      </c>
      <c r="G49" s="7">
        <v>104.72</v>
      </c>
    </row>
    <row r="50" spans="2:7" ht="14.25">
      <c r="B50" s="7" t="s">
        <v>256</v>
      </c>
      <c r="C50" s="8" t="s">
        <v>248</v>
      </c>
      <c r="D50" s="7" t="s">
        <v>59</v>
      </c>
      <c r="E50" s="7">
        <v>10049</v>
      </c>
      <c r="F50" s="7" t="s">
        <v>15</v>
      </c>
      <c r="G50" s="7">
        <v>29.81</v>
      </c>
    </row>
    <row r="51" spans="2:7" ht="14.25">
      <c r="B51" s="7" t="s">
        <v>256</v>
      </c>
      <c r="C51" s="8" t="s">
        <v>248</v>
      </c>
      <c r="D51" s="7" t="s">
        <v>60</v>
      </c>
      <c r="E51" s="7">
        <v>10050</v>
      </c>
      <c r="F51" s="7" t="s">
        <v>15</v>
      </c>
      <c r="G51" s="7">
        <v>12.8</v>
      </c>
    </row>
    <row r="52" spans="2:7" ht="14.25">
      <c r="B52" s="7" t="s">
        <v>256</v>
      </c>
      <c r="C52" s="8" t="s">
        <v>248</v>
      </c>
      <c r="D52" s="7" t="s">
        <v>61</v>
      </c>
      <c r="E52" s="7">
        <v>10051</v>
      </c>
      <c r="F52" s="7" t="s">
        <v>15</v>
      </c>
      <c r="G52" s="7">
        <v>47.93</v>
      </c>
    </row>
    <row r="53" spans="2:7" ht="14.25">
      <c r="B53" s="7" t="s">
        <v>256</v>
      </c>
      <c r="C53" s="8" t="s">
        <v>248</v>
      </c>
      <c r="D53" s="7" t="s">
        <v>62</v>
      </c>
      <c r="E53" s="7">
        <v>10052</v>
      </c>
      <c r="F53" s="7" t="s">
        <v>15</v>
      </c>
      <c r="G53" s="7">
        <v>44.08</v>
      </c>
    </row>
    <row r="54" spans="2:7" ht="14.25">
      <c r="B54" s="7" t="s">
        <v>256</v>
      </c>
      <c r="C54" s="8" t="s">
        <v>248</v>
      </c>
      <c r="D54" s="7" t="s">
        <v>63</v>
      </c>
      <c r="E54" s="7">
        <v>10053</v>
      </c>
      <c r="F54" s="7" t="s">
        <v>15</v>
      </c>
      <c r="G54" s="7">
        <v>41.56</v>
      </c>
    </row>
    <row r="55" spans="2:7" ht="14.25">
      <c r="B55" s="7" t="s">
        <v>256</v>
      </c>
      <c r="C55" s="8" t="s">
        <v>248</v>
      </c>
      <c r="D55" s="7" t="s">
        <v>64</v>
      </c>
      <c r="E55" s="7">
        <v>10055</v>
      </c>
      <c r="F55" s="7" t="s">
        <v>8</v>
      </c>
      <c r="G55" s="7">
        <v>10</v>
      </c>
    </row>
    <row r="56" spans="2:7" ht="14.25">
      <c r="B56" s="7" t="s">
        <v>256</v>
      </c>
      <c r="C56" s="8" t="s">
        <v>248</v>
      </c>
      <c r="D56" s="7" t="s">
        <v>65</v>
      </c>
      <c r="E56" s="7">
        <v>10054</v>
      </c>
      <c r="F56" s="7" t="s">
        <v>10</v>
      </c>
      <c r="G56" s="7">
        <v>2.62</v>
      </c>
    </row>
    <row r="57" spans="2:7" ht="14.25">
      <c r="B57" s="7" t="s">
        <v>256</v>
      </c>
      <c r="C57" s="8" t="s">
        <v>248</v>
      </c>
      <c r="D57" s="7" t="s">
        <v>66</v>
      </c>
      <c r="E57" s="7">
        <v>10056</v>
      </c>
      <c r="F57" s="7" t="s">
        <v>15</v>
      </c>
      <c r="G57" s="7">
        <v>13.89</v>
      </c>
    </row>
    <row r="58" spans="2:7" ht="14.25">
      <c r="B58" s="7" t="s">
        <v>256</v>
      </c>
      <c r="C58" s="8" t="s">
        <v>248</v>
      </c>
      <c r="D58" s="7" t="s">
        <v>67</v>
      </c>
      <c r="E58" s="7">
        <v>10065</v>
      </c>
      <c r="F58" s="7" t="s">
        <v>15</v>
      </c>
      <c r="G58" s="7">
        <v>21.69</v>
      </c>
    </row>
    <row r="59" spans="2:7" ht="14.25">
      <c r="B59" s="7" t="s">
        <v>256</v>
      </c>
      <c r="C59" s="8" t="s">
        <v>248</v>
      </c>
      <c r="D59" s="7" t="s">
        <v>68</v>
      </c>
      <c r="E59" s="7">
        <v>10058</v>
      </c>
      <c r="F59" s="7" t="s">
        <v>8</v>
      </c>
      <c r="G59" s="7">
        <v>25.91</v>
      </c>
    </row>
    <row r="60" spans="2:7" ht="14.25">
      <c r="B60" s="7" t="s">
        <v>256</v>
      </c>
      <c r="C60" s="8" t="s">
        <v>248</v>
      </c>
      <c r="D60" s="7" t="s">
        <v>69</v>
      </c>
      <c r="E60" s="7">
        <v>10059</v>
      </c>
      <c r="F60" s="7" t="s">
        <v>10</v>
      </c>
      <c r="G60" s="7">
        <v>33.58</v>
      </c>
    </row>
    <row r="61" spans="2:7" ht="14.25">
      <c r="B61" s="7" t="s">
        <v>256</v>
      </c>
      <c r="C61" s="8" t="s">
        <v>248</v>
      </c>
      <c r="D61" s="7" t="s">
        <v>70</v>
      </c>
      <c r="E61" s="7">
        <v>10060</v>
      </c>
      <c r="F61" s="7" t="s">
        <v>10</v>
      </c>
      <c r="G61" s="7">
        <v>13</v>
      </c>
    </row>
    <row r="62" spans="2:7" ht="14.25">
      <c r="B62" s="7" t="s">
        <v>256</v>
      </c>
      <c r="C62" s="8" t="s">
        <v>248</v>
      </c>
      <c r="D62" s="7" t="s">
        <v>71</v>
      </c>
      <c r="E62" s="7">
        <v>10061</v>
      </c>
      <c r="F62" s="7" t="s">
        <v>15</v>
      </c>
      <c r="G62" s="7">
        <v>18.82</v>
      </c>
    </row>
    <row r="63" spans="2:7" ht="14.25">
      <c r="B63" s="7" t="s">
        <v>256</v>
      </c>
      <c r="C63" s="8" t="s">
        <v>248</v>
      </c>
      <c r="D63" s="7" t="s">
        <v>72</v>
      </c>
      <c r="E63" s="7">
        <v>10062</v>
      </c>
      <c r="F63" s="7" t="s">
        <v>15</v>
      </c>
      <c r="G63" s="7">
        <v>9.43</v>
      </c>
    </row>
    <row r="64" spans="2:7" ht="14.25">
      <c r="B64" s="7" t="s">
        <v>256</v>
      </c>
      <c r="C64" s="8" t="s">
        <v>248</v>
      </c>
      <c r="D64" s="7" t="s">
        <v>73</v>
      </c>
      <c r="E64" s="7">
        <v>10063</v>
      </c>
      <c r="F64" s="7" t="s">
        <v>12</v>
      </c>
      <c r="G64" s="7">
        <v>67.59</v>
      </c>
    </row>
    <row r="65" spans="2:7" ht="14.25">
      <c r="B65" s="7" t="s">
        <v>256</v>
      </c>
      <c r="C65" s="8" t="s">
        <v>248</v>
      </c>
      <c r="D65" s="7" t="s">
        <v>74</v>
      </c>
      <c r="E65" s="7">
        <v>10064</v>
      </c>
      <c r="F65" s="7" t="s">
        <v>12</v>
      </c>
      <c r="G65" s="7">
        <v>23.62</v>
      </c>
    </row>
    <row r="66" spans="2:7" ht="14.25">
      <c r="B66" s="7" t="s">
        <v>256</v>
      </c>
      <c r="C66" s="8" t="s">
        <v>248</v>
      </c>
      <c r="D66" s="7" t="s">
        <v>75</v>
      </c>
      <c r="E66" s="7">
        <v>10065</v>
      </c>
      <c r="F66" s="7" t="s">
        <v>15</v>
      </c>
      <c r="G66" s="7">
        <v>5.89</v>
      </c>
    </row>
    <row r="67" spans="2:7" ht="14.25">
      <c r="B67" s="7" t="s">
        <v>256</v>
      </c>
      <c r="C67" s="8" t="s">
        <v>248</v>
      </c>
      <c r="D67" s="7" t="s">
        <v>76</v>
      </c>
      <c r="E67" s="7">
        <v>10066</v>
      </c>
      <c r="F67" s="7" t="s">
        <v>15</v>
      </c>
      <c r="G67" s="7">
        <v>28.7</v>
      </c>
    </row>
    <row r="68" spans="2:7" ht="14.25">
      <c r="B68" s="7" t="s">
        <v>256</v>
      </c>
      <c r="C68" s="8" t="s">
        <v>248</v>
      </c>
      <c r="D68" s="7" t="s">
        <v>77</v>
      </c>
      <c r="E68" s="7">
        <v>10067</v>
      </c>
      <c r="F68" s="7" t="s">
        <v>10</v>
      </c>
      <c r="G68" s="7">
        <v>10.85</v>
      </c>
    </row>
    <row r="69" spans="2:7" ht="14.25">
      <c r="B69" s="7" t="s">
        <v>257</v>
      </c>
      <c r="C69" s="8" t="s">
        <v>251</v>
      </c>
      <c r="D69" s="7" t="s">
        <v>78</v>
      </c>
      <c r="E69" s="7">
        <v>8001</v>
      </c>
      <c r="F69" s="7" t="s">
        <v>15</v>
      </c>
      <c r="G69" s="7">
        <v>14.62</v>
      </c>
    </row>
    <row r="70" spans="2:7" ht="14.25">
      <c r="B70" s="7" t="s">
        <v>257</v>
      </c>
      <c r="C70" s="8" t="s">
        <v>251</v>
      </c>
      <c r="D70" s="7" t="s">
        <v>79</v>
      </c>
      <c r="E70" s="7">
        <v>8002</v>
      </c>
      <c r="F70" s="7" t="s">
        <v>15</v>
      </c>
      <c r="G70" s="7">
        <v>17.31</v>
      </c>
    </row>
    <row r="71" spans="2:7" ht="14.25">
      <c r="B71" s="7" t="s">
        <v>257</v>
      </c>
      <c r="C71" s="8" t="s">
        <v>251</v>
      </c>
      <c r="D71" s="7" t="s">
        <v>80</v>
      </c>
      <c r="E71" s="7">
        <v>8003</v>
      </c>
      <c r="F71" s="7" t="s">
        <v>15</v>
      </c>
      <c r="G71" s="7">
        <v>10.07</v>
      </c>
    </row>
    <row r="72" spans="2:7" ht="14.25">
      <c r="B72" s="7" t="s">
        <v>257</v>
      </c>
      <c r="C72" s="8" t="s">
        <v>251</v>
      </c>
      <c r="D72" s="7" t="s">
        <v>81</v>
      </c>
      <c r="E72" s="7">
        <v>8004</v>
      </c>
      <c r="F72" s="7" t="s">
        <v>15</v>
      </c>
      <c r="G72" s="7">
        <v>10.11</v>
      </c>
    </row>
    <row r="73" spans="2:7" ht="14.25">
      <c r="B73" s="7" t="s">
        <v>257</v>
      </c>
      <c r="C73" s="8" t="s">
        <v>251</v>
      </c>
      <c r="D73" s="7" t="s">
        <v>82</v>
      </c>
      <c r="E73" s="7">
        <v>8005</v>
      </c>
      <c r="F73" s="7" t="s">
        <v>12</v>
      </c>
      <c r="G73" s="7">
        <v>9.12</v>
      </c>
    </row>
    <row r="74" spans="2:7" ht="14.25">
      <c r="B74" s="7" t="s">
        <v>257</v>
      </c>
      <c r="C74" s="8" t="s">
        <v>251</v>
      </c>
      <c r="D74" s="7" t="s">
        <v>83</v>
      </c>
      <c r="E74" s="7">
        <v>8006</v>
      </c>
      <c r="F74" s="7" t="s">
        <v>15</v>
      </c>
      <c r="G74" s="7">
        <v>16.12</v>
      </c>
    </row>
    <row r="75" spans="2:7" ht="14.25">
      <c r="B75" s="7" t="s">
        <v>257</v>
      </c>
      <c r="C75" s="8" t="s">
        <v>251</v>
      </c>
      <c r="D75" s="7" t="s">
        <v>84</v>
      </c>
      <c r="E75" s="7">
        <v>8007</v>
      </c>
      <c r="F75" s="7" t="s">
        <v>15</v>
      </c>
      <c r="G75" s="7">
        <v>22.57</v>
      </c>
    </row>
    <row r="76" spans="2:7" ht="14.25">
      <c r="B76" s="7" t="s">
        <v>257</v>
      </c>
      <c r="C76" s="8" t="s">
        <v>251</v>
      </c>
      <c r="D76" s="7" t="s">
        <v>85</v>
      </c>
      <c r="E76" s="7">
        <v>8008</v>
      </c>
      <c r="F76" s="7" t="s">
        <v>10</v>
      </c>
      <c r="G76" s="7">
        <v>10.61</v>
      </c>
    </row>
    <row r="77" spans="2:7" ht="14.25">
      <c r="B77" s="7" t="s">
        <v>257</v>
      </c>
      <c r="C77" s="8" t="s">
        <v>251</v>
      </c>
      <c r="D77" s="7" t="s">
        <v>86</v>
      </c>
      <c r="E77" s="7">
        <v>8009</v>
      </c>
      <c r="F77" s="7" t="s">
        <v>15</v>
      </c>
      <c r="G77" s="7">
        <v>25.92</v>
      </c>
    </row>
    <row r="78" spans="2:7" ht="14.25">
      <c r="B78" s="7" t="s">
        <v>257</v>
      </c>
      <c r="C78" s="8" t="s">
        <v>251</v>
      </c>
      <c r="D78" s="7" t="s">
        <v>87</v>
      </c>
      <c r="E78" s="7">
        <v>8010</v>
      </c>
      <c r="F78" s="7" t="s">
        <v>12</v>
      </c>
      <c r="G78" s="7">
        <v>23.42</v>
      </c>
    </row>
    <row r="79" spans="2:7" ht="14.25">
      <c r="B79" s="7" t="s">
        <v>257</v>
      </c>
      <c r="C79" s="8" t="s">
        <v>251</v>
      </c>
      <c r="D79" s="7" t="s">
        <v>88</v>
      </c>
      <c r="E79" s="7">
        <v>8011</v>
      </c>
      <c r="F79" s="7" t="s">
        <v>10</v>
      </c>
      <c r="G79" s="7">
        <v>17.95</v>
      </c>
    </row>
    <row r="80" spans="2:7" ht="14.25">
      <c r="B80" s="7" t="s">
        <v>257</v>
      </c>
      <c r="C80" s="8" t="s">
        <v>251</v>
      </c>
      <c r="D80" s="7" t="s">
        <v>89</v>
      </c>
      <c r="E80" s="7">
        <v>8012</v>
      </c>
      <c r="F80" s="7" t="s">
        <v>12</v>
      </c>
      <c r="G80" s="7">
        <v>4.47</v>
      </c>
    </row>
    <row r="81" spans="2:7" ht="14.25">
      <c r="B81" s="7" t="s">
        <v>257</v>
      </c>
      <c r="C81" s="8" t="s">
        <v>251</v>
      </c>
      <c r="D81" s="7" t="s">
        <v>90</v>
      </c>
      <c r="E81" s="7">
        <v>8013</v>
      </c>
      <c r="F81" s="7" t="s">
        <v>15</v>
      </c>
      <c r="G81" s="7">
        <v>16.3</v>
      </c>
    </row>
    <row r="82" spans="2:7" ht="14.25">
      <c r="B82" s="7" t="s">
        <v>257</v>
      </c>
      <c r="C82" s="8" t="s">
        <v>251</v>
      </c>
      <c r="D82" s="7" t="s">
        <v>91</v>
      </c>
      <c r="E82" s="7">
        <v>8014</v>
      </c>
      <c r="F82" s="7" t="s">
        <v>10</v>
      </c>
      <c r="G82" s="7">
        <v>27.36</v>
      </c>
    </row>
    <row r="83" spans="2:7" ht="14.25">
      <c r="B83" s="7" t="s">
        <v>257</v>
      </c>
      <c r="C83" s="8" t="s">
        <v>251</v>
      </c>
      <c r="D83" s="7" t="s">
        <v>92</v>
      </c>
      <c r="E83" s="7">
        <v>8015</v>
      </c>
      <c r="F83" s="7" t="s">
        <v>15</v>
      </c>
      <c r="G83" s="7">
        <v>7.85</v>
      </c>
    </row>
    <row r="84" spans="2:7" ht="14.25">
      <c r="B84" s="7" t="s">
        <v>257</v>
      </c>
      <c r="C84" s="8" t="s">
        <v>251</v>
      </c>
      <c r="D84" s="7" t="s">
        <v>93</v>
      </c>
      <c r="E84" s="7">
        <v>8016</v>
      </c>
      <c r="F84" s="7" t="s">
        <v>15</v>
      </c>
      <c r="G84" s="7">
        <v>33.49</v>
      </c>
    </row>
    <row r="85" spans="2:7" ht="14.25">
      <c r="B85" s="7" t="s">
        <v>257</v>
      </c>
      <c r="C85" s="8" t="s">
        <v>251</v>
      </c>
      <c r="D85" s="7" t="s">
        <v>94</v>
      </c>
      <c r="E85" s="7">
        <v>8017</v>
      </c>
      <c r="F85" s="7" t="s">
        <v>10</v>
      </c>
      <c r="G85" s="7">
        <v>3.58</v>
      </c>
    </row>
    <row r="86" spans="2:7" ht="14.25">
      <c r="B86" s="7" t="s">
        <v>257</v>
      </c>
      <c r="C86" s="8" t="s">
        <v>251</v>
      </c>
      <c r="D86" s="7" t="s">
        <v>95</v>
      </c>
      <c r="E86" s="7">
        <v>8018</v>
      </c>
      <c r="F86" s="7" t="s">
        <v>12</v>
      </c>
      <c r="G86" s="7">
        <v>8.87</v>
      </c>
    </row>
    <row r="87" spans="2:7" ht="14.25">
      <c r="B87" s="7" t="s">
        <v>257</v>
      </c>
      <c r="C87" s="8" t="s">
        <v>251</v>
      </c>
      <c r="D87" s="7" t="s">
        <v>96</v>
      </c>
      <c r="E87" s="7">
        <v>8019</v>
      </c>
      <c r="F87" s="7" t="s">
        <v>12</v>
      </c>
      <c r="G87" s="7">
        <v>13.51</v>
      </c>
    </row>
    <row r="88" spans="2:7" ht="14.25">
      <c r="B88" s="7" t="s">
        <v>257</v>
      </c>
      <c r="C88" s="8" t="s">
        <v>251</v>
      </c>
      <c r="D88" s="7" t="s">
        <v>97</v>
      </c>
      <c r="E88" s="7">
        <v>8020</v>
      </c>
      <c r="F88" s="7" t="s">
        <v>12</v>
      </c>
      <c r="G88" s="7">
        <v>4.09</v>
      </c>
    </row>
    <row r="89" spans="2:7" ht="14.25">
      <c r="B89" s="7" t="s">
        <v>257</v>
      </c>
      <c r="C89" s="8" t="s">
        <v>251</v>
      </c>
      <c r="D89" s="7" t="s">
        <v>98</v>
      </c>
      <c r="E89" s="7">
        <v>8021</v>
      </c>
      <c r="F89" s="7" t="s">
        <v>10</v>
      </c>
      <c r="G89" s="7">
        <v>9.5</v>
      </c>
    </row>
    <row r="90" spans="2:7" ht="14.25">
      <c r="B90" s="7" t="s">
        <v>257</v>
      </c>
      <c r="C90" s="8" t="s">
        <v>251</v>
      </c>
      <c r="D90" s="7" t="s">
        <v>99</v>
      </c>
      <c r="E90" s="7">
        <v>8022</v>
      </c>
      <c r="F90" s="7" t="s">
        <v>10</v>
      </c>
      <c r="G90" s="7">
        <v>3.88</v>
      </c>
    </row>
    <row r="91" spans="2:7" ht="14.25">
      <c r="B91" s="7" t="s">
        <v>257</v>
      </c>
      <c r="C91" s="8" t="s">
        <v>251</v>
      </c>
      <c r="D91" s="7" t="s">
        <v>100</v>
      </c>
      <c r="E91" s="7">
        <v>8023</v>
      </c>
      <c r="F91" s="7" t="s">
        <v>15</v>
      </c>
      <c r="G91" s="7">
        <v>40.57</v>
      </c>
    </row>
    <row r="92" spans="2:7" ht="14.25">
      <c r="B92" s="7" t="s">
        <v>257</v>
      </c>
      <c r="C92" s="8" t="s">
        <v>251</v>
      </c>
      <c r="D92" s="7" t="s">
        <v>101</v>
      </c>
      <c r="E92" s="7">
        <v>8024</v>
      </c>
      <c r="F92" s="7" t="s">
        <v>10</v>
      </c>
      <c r="G92" s="7">
        <v>2.55</v>
      </c>
    </row>
    <row r="93" spans="2:7" ht="14.25">
      <c r="B93" s="7" t="s">
        <v>257</v>
      </c>
      <c r="C93" s="8" t="s">
        <v>251</v>
      </c>
      <c r="D93" s="7" t="s">
        <v>102</v>
      </c>
      <c r="E93" s="7">
        <v>8025</v>
      </c>
      <c r="F93" s="7" t="s">
        <v>12</v>
      </c>
      <c r="G93" s="7">
        <v>8.34</v>
      </c>
    </row>
    <row r="94" spans="2:7" ht="14.25">
      <c r="B94" s="7" t="s">
        <v>257</v>
      </c>
      <c r="C94" s="8" t="s">
        <v>251</v>
      </c>
      <c r="D94" s="7" t="s">
        <v>103</v>
      </c>
      <c r="E94" s="7">
        <v>8026</v>
      </c>
      <c r="F94" s="7" t="s">
        <v>10</v>
      </c>
      <c r="G94" s="7">
        <v>6.24</v>
      </c>
    </row>
    <row r="95" spans="2:7" ht="14.25">
      <c r="B95" s="7" t="s">
        <v>257</v>
      </c>
      <c r="C95" s="8" t="s">
        <v>251</v>
      </c>
      <c r="D95" s="7" t="s">
        <v>104</v>
      </c>
      <c r="E95" s="7">
        <v>8027</v>
      </c>
      <c r="F95" s="7" t="s">
        <v>10</v>
      </c>
      <c r="G95" s="7">
        <v>6.71</v>
      </c>
    </row>
    <row r="96" spans="2:7" ht="14.25">
      <c r="B96" s="7" t="s">
        <v>257</v>
      </c>
      <c r="C96" s="8" t="s">
        <v>251</v>
      </c>
      <c r="D96" s="7" t="s">
        <v>105</v>
      </c>
      <c r="E96" s="7">
        <v>8028</v>
      </c>
      <c r="F96" s="7" t="s">
        <v>12</v>
      </c>
      <c r="G96" s="7">
        <v>11.71</v>
      </c>
    </row>
    <row r="97" spans="2:7" ht="14.25">
      <c r="B97" s="7" t="s">
        <v>257</v>
      </c>
      <c r="C97" s="8" t="s">
        <v>251</v>
      </c>
      <c r="D97" s="7" t="s">
        <v>106</v>
      </c>
      <c r="E97" s="7">
        <v>8029</v>
      </c>
      <c r="F97" s="7" t="s">
        <v>15</v>
      </c>
      <c r="G97" s="7">
        <v>20.27</v>
      </c>
    </row>
    <row r="98" spans="2:7" ht="14.25">
      <c r="B98" s="7" t="s">
        <v>257</v>
      </c>
      <c r="C98" s="8" t="s">
        <v>251</v>
      </c>
      <c r="D98" s="7" t="s">
        <v>107</v>
      </c>
      <c r="E98" s="7">
        <v>8030</v>
      </c>
      <c r="F98" s="7" t="s">
        <v>12</v>
      </c>
      <c r="G98" s="7">
        <v>19.81</v>
      </c>
    </row>
    <row r="99" spans="2:7" ht="14.25">
      <c r="B99" s="7" t="s">
        <v>257</v>
      </c>
      <c r="C99" s="8" t="s">
        <v>251</v>
      </c>
      <c r="D99" s="7" t="s">
        <v>108</v>
      </c>
      <c r="E99" s="7">
        <v>8031</v>
      </c>
      <c r="F99" s="7" t="s">
        <v>10</v>
      </c>
      <c r="G99" s="7">
        <v>45.14</v>
      </c>
    </row>
    <row r="100" spans="2:7" ht="14.25">
      <c r="B100" s="7" t="s">
        <v>257</v>
      </c>
      <c r="C100" s="8" t="s">
        <v>251</v>
      </c>
      <c r="D100" s="7" t="s">
        <v>109</v>
      </c>
      <c r="E100" s="7">
        <v>8032</v>
      </c>
      <c r="F100" s="7" t="s">
        <v>15</v>
      </c>
      <c r="G100" s="7">
        <v>10.95</v>
      </c>
    </row>
    <row r="101" spans="2:7" ht="14.25">
      <c r="B101" s="7" t="s">
        <v>257</v>
      </c>
      <c r="C101" s="8" t="s">
        <v>251</v>
      </c>
      <c r="D101" s="7" t="s">
        <v>110</v>
      </c>
      <c r="E101" s="7">
        <v>8033</v>
      </c>
      <c r="F101" s="7" t="s">
        <v>12</v>
      </c>
      <c r="G101" s="7">
        <v>7.92</v>
      </c>
    </row>
    <row r="102" spans="2:7" ht="14.25">
      <c r="B102" s="7" t="s">
        <v>257</v>
      </c>
      <c r="C102" s="8" t="s">
        <v>251</v>
      </c>
      <c r="D102" s="7" t="s">
        <v>111</v>
      </c>
      <c r="E102" s="7">
        <v>8034</v>
      </c>
      <c r="F102" s="7" t="s">
        <v>15</v>
      </c>
      <c r="G102" s="7">
        <v>30.7</v>
      </c>
    </row>
    <row r="103" spans="2:7" ht="14.25">
      <c r="B103" s="7" t="s">
        <v>257</v>
      </c>
      <c r="C103" s="8" t="s">
        <v>251</v>
      </c>
      <c r="D103" s="7" t="s">
        <v>112</v>
      </c>
      <c r="E103" s="7">
        <v>8035</v>
      </c>
      <c r="F103" s="7" t="s">
        <v>15</v>
      </c>
      <c r="G103" s="7">
        <v>58.12</v>
      </c>
    </row>
    <row r="104" spans="2:7" ht="14.25">
      <c r="B104" s="7" t="s">
        <v>257</v>
      </c>
      <c r="C104" s="8" t="s">
        <v>251</v>
      </c>
      <c r="D104" s="7" t="s">
        <v>113</v>
      </c>
      <c r="E104" s="7">
        <v>8036</v>
      </c>
      <c r="F104" s="7" t="s">
        <v>15</v>
      </c>
      <c r="G104" s="7">
        <v>13.72</v>
      </c>
    </row>
    <row r="105" spans="2:7" ht="14.25">
      <c r="B105" s="7" t="s">
        <v>257</v>
      </c>
      <c r="C105" s="8" t="s">
        <v>251</v>
      </c>
      <c r="D105" s="7" t="s">
        <v>114</v>
      </c>
      <c r="E105" s="7">
        <v>8037</v>
      </c>
      <c r="F105" s="7" t="s">
        <v>15</v>
      </c>
      <c r="G105" s="7">
        <v>10.02</v>
      </c>
    </row>
    <row r="106" spans="2:7" ht="14.25">
      <c r="B106" s="7" t="s">
        <v>257</v>
      </c>
      <c r="C106" s="8" t="s">
        <v>251</v>
      </c>
      <c r="D106" s="7" t="s">
        <v>115</v>
      </c>
      <c r="E106" s="7">
        <v>8038</v>
      </c>
      <c r="F106" s="7" t="s">
        <v>15</v>
      </c>
      <c r="G106" s="7">
        <v>13.85</v>
      </c>
    </row>
    <row r="107" spans="2:7" ht="14.25">
      <c r="B107" s="7" t="s">
        <v>257</v>
      </c>
      <c r="C107" s="8" t="s">
        <v>251</v>
      </c>
      <c r="D107" s="7" t="s">
        <v>116</v>
      </c>
      <c r="E107" s="7">
        <v>8039</v>
      </c>
      <c r="F107" s="7" t="s">
        <v>10</v>
      </c>
      <c r="G107" s="7">
        <v>5.53</v>
      </c>
    </row>
    <row r="108" spans="2:7" ht="14.25">
      <c r="B108" s="7" t="s">
        <v>257</v>
      </c>
      <c r="C108" s="8" t="s">
        <v>251</v>
      </c>
      <c r="D108" s="7" t="s">
        <v>117</v>
      </c>
      <c r="E108" s="7">
        <v>8040</v>
      </c>
      <c r="F108" s="7" t="s">
        <v>15</v>
      </c>
      <c r="G108" s="7">
        <v>20.3</v>
      </c>
    </row>
    <row r="109" spans="2:7" ht="14.25">
      <c r="B109" s="7" t="s">
        <v>257</v>
      </c>
      <c r="C109" s="8" t="s">
        <v>251</v>
      </c>
      <c r="D109" s="7" t="s">
        <v>118</v>
      </c>
      <c r="E109" s="7">
        <v>8041</v>
      </c>
      <c r="F109" s="7" t="s">
        <v>10</v>
      </c>
      <c r="G109" s="7">
        <v>10.23</v>
      </c>
    </row>
    <row r="110" spans="2:7" ht="14.25">
      <c r="B110" s="7" t="s">
        <v>257</v>
      </c>
      <c r="C110" s="8" t="s">
        <v>251</v>
      </c>
      <c r="D110" s="7" t="s">
        <v>119</v>
      </c>
      <c r="E110" s="7">
        <v>8042</v>
      </c>
      <c r="F110" s="7" t="s">
        <v>15</v>
      </c>
      <c r="G110" s="7">
        <v>40.5</v>
      </c>
    </row>
    <row r="111" spans="2:7" ht="14.25">
      <c r="B111" s="7" t="s">
        <v>257</v>
      </c>
      <c r="C111" s="8" t="s">
        <v>251</v>
      </c>
      <c r="D111" s="7" t="s">
        <v>120</v>
      </c>
      <c r="E111" s="7">
        <v>8043</v>
      </c>
      <c r="F111" s="7" t="s">
        <v>15</v>
      </c>
      <c r="G111" s="7">
        <v>55.79</v>
      </c>
    </row>
    <row r="112" spans="2:7" ht="14.25">
      <c r="B112" s="7" t="s">
        <v>257</v>
      </c>
      <c r="C112" s="8" t="s">
        <v>251</v>
      </c>
      <c r="D112" s="7" t="s">
        <v>121</v>
      </c>
      <c r="E112" s="7">
        <v>8044</v>
      </c>
      <c r="F112" s="7" t="s">
        <v>10</v>
      </c>
      <c r="G112" s="7">
        <v>5.36</v>
      </c>
    </row>
    <row r="113" spans="2:7" ht="14.25">
      <c r="B113" s="7" t="s">
        <v>257</v>
      </c>
      <c r="C113" s="8" t="s">
        <v>251</v>
      </c>
      <c r="D113" s="7" t="s">
        <v>122</v>
      </c>
      <c r="E113" s="7">
        <v>8045</v>
      </c>
      <c r="F113" s="7" t="s">
        <v>12</v>
      </c>
      <c r="G113" s="7">
        <v>13.32</v>
      </c>
    </row>
    <row r="114" spans="2:7" ht="14.25">
      <c r="B114" s="7" t="s">
        <v>257</v>
      </c>
      <c r="C114" s="8" t="s">
        <v>251</v>
      </c>
      <c r="D114" s="7" t="s">
        <v>123</v>
      </c>
      <c r="E114" s="7">
        <v>8046</v>
      </c>
      <c r="F114" s="7" t="s">
        <v>15</v>
      </c>
      <c r="G114" s="7">
        <v>27.2</v>
      </c>
    </row>
    <row r="115" spans="2:7" ht="14.25">
      <c r="B115" s="7" t="s">
        <v>257</v>
      </c>
      <c r="C115" s="8" t="s">
        <v>251</v>
      </c>
      <c r="D115" s="7" t="s">
        <v>124</v>
      </c>
      <c r="E115" s="7">
        <v>8047</v>
      </c>
      <c r="F115" s="7" t="s">
        <v>12</v>
      </c>
      <c r="G115" s="7">
        <v>14.77</v>
      </c>
    </row>
    <row r="116" spans="2:7" ht="14.25">
      <c r="B116" s="7" t="s">
        <v>257</v>
      </c>
      <c r="C116" s="8" t="s">
        <v>251</v>
      </c>
      <c r="D116" s="7" t="s">
        <v>125</v>
      </c>
      <c r="E116" s="7">
        <v>8048</v>
      </c>
      <c r="F116" s="7" t="s">
        <v>15</v>
      </c>
      <c r="G116" s="7">
        <v>10.83</v>
      </c>
    </row>
    <row r="117" spans="2:7" ht="14.25">
      <c r="B117" s="7" t="s">
        <v>257</v>
      </c>
      <c r="C117" s="8" t="s">
        <v>251</v>
      </c>
      <c r="D117" s="7" t="s">
        <v>126</v>
      </c>
      <c r="E117" s="7">
        <v>8049</v>
      </c>
      <c r="F117" s="7" t="s">
        <v>15</v>
      </c>
      <c r="G117" s="7">
        <v>37.38</v>
      </c>
    </row>
    <row r="118" spans="2:7" ht="14.25">
      <c r="B118" s="7" t="s">
        <v>257</v>
      </c>
      <c r="C118" s="8" t="s">
        <v>251</v>
      </c>
      <c r="D118" s="7" t="s">
        <v>127</v>
      </c>
      <c r="E118" s="7">
        <v>8050</v>
      </c>
      <c r="F118" s="7" t="s">
        <v>10</v>
      </c>
      <c r="G118" s="7">
        <v>2.07</v>
      </c>
    </row>
    <row r="119" spans="2:7" ht="14.25">
      <c r="B119" s="7" t="s">
        <v>257</v>
      </c>
      <c r="C119" s="8" t="s">
        <v>251</v>
      </c>
      <c r="D119" s="7" t="s">
        <v>128</v>
      </c>
      <c r="E119" s="7">
        <v>8051</v>
      </c>
      <c r="F119" s="7" t="s">
        <v>15</v>
      </c>
      <c r="G119" s="7">
        <v>15.31</v>
      </c>
    </row>
    <row r="120" spans="2:7" ht="14.25">
      <c r="B120" s="7" t="s">
        <v>257</v>
      </c>
      <c r="C120" s="8" t="s">
        <v>251</v>
      </c>
      <c r="D120" s="7" t="s">
        <v>129</v>
      </c>
      <c r="E120" s="7">
        <v>8052</v>
      </c>
      <c r="F120" s="7" t="s">
        <v>10</v>
      </c>
      <c r="G120" s="7">
        <v>10.79</v>
      </c>
    </row>
    <row r="121" spans="2:7" ht="14.25">
      <c r="B121" s="7" t="s">
        <v>257</v>
      </c>
      <c r="C121" s="8" t="s">
        <v>251</v>
      </c>
      <c r="D121" s="7" t="s">
        <v>130</v>
      </c>
      <c r="E121" s="7">
        <v>8053</v>
      </c>
      <c r="F121" s="7" t="s">
        <v>10</v>
      </c>
      <c r="G121" s="7">
        <v>4.31</v>
      </c>
    </row>
    <row r="122" spans="2:7" ht="14.25">
      <c r="B122" s="7" t="s">
        <v>257</v>
      </c>
      <c r="C122" s="8" t="s">
        <v>251</v>
      </c>
      <c r="D122" s="7" t="s">
        <v>131</v>
      </c>
      <c r="E122" s="7">
        <v>8054</v>
      </c>
      <c r="F122" s="7" t="s">
        <v>10</v>
      </c>
      <c r="G122" s="7">
        <v>1.28</v>
      </c>
    </row>
    <row r="123" spans="2:7" ht="14.25">
      <c r="B123" s="7" t="s">
        <v>257</v>
      </c>
      <c r="C123" s="8" t="s">
        <v>251</v>
      </c>
      <c r="D123" s="7" t="s">
        <v>132</v>
      </c>
      <c r="E123" s="7">
        <v>8055</v>
      </c>
      <c r="F123" s="7" t="s">
        <v>10</v>
      </c>
      <c r="G123" s="7">
        <v>55.73</v>
      </c>
    </row>
    <row r="124" spans="2:7" ht="14.25">
      <c r="B124" s="7" t="s">
        <v>257</v>
      </c>
      <c r="C124" s="8" t="s">
        <v>251</v>
      </c>
      <c r="D124" s="7" t="s">
        <v>133</v>
      </c>
      <c r="E124" s="7">
        <v>8056</v>
      </c>
      <c r="F124" s="7" t="s">
        <v>10</v>
      </c>
      <c r="G124" s="7">
        <v>54.82</v>
      </c>
    </row>
    <row r="125" spans="2:7" ht="14.25">
      <c r="B125" s="7" t="s">
        <v>257</v>
      </c>
      <c r="C125" s="8" t="s">
        <v>251</v>
      </c>
      <c r="D125" s="7" t="s">
        <v>134</v>
      </c>
      <c r="E125" s="7">
        <v>8057</v>
      </c>
      <c r="F125" s="7" t="s">
        <v>10</v>
      </c>
      <c r="G125" s="7">
        <v>4.86</v>
      </c>
    </row>
    <row r="126" spans="2:7" ht="14.25">
      <c r="B126" s="7" t="s">
        <v>257</v>
      </c>
      <c r="C126" s="8" t="s">
        <v>251</v>
      </c>
      <c r="D126" s="7" t="s">
        <v>135</v>
      </c>
      <c r="E126" s="7">
        <v>8058</v>
      </c>
      <c r="F126" s="7" t="s">
        <v>10</v>
      </c>
      <c r="G126" s="7">
        <v>3.48</v>
      </c>
    </row>
    <row r="127" spans="2:7" ht="14.25">
      <c r="B127" s="7" t="s">
        <v>257</v>
      </c>
      <c r="C127" s="8" t="s">
        <v>251</v>
      </c>
      <c r="D127" s="7" t="s">
        <v>136</v>
      </c>
      <c r="E127" s="7">
        <v>8059</v>
      </c>
      <c r="F127" s="7" t="s">
        <v>10</v>
      </c>
      <c r="G127" s="7">
        <v>1.94</v>
      </c>
    </row>
    <row r="128" spans="2:7" ht="14.25">
      <c r="B128" s="7" t="s">
        <v>257</v>
      </c>
      <c r="C128" s="8" t="s">
        <v>251</v>
      </c>
      <c r="D128" s="7" t="s">
        <v>137</v>
      </c>
      <c r="E128" s="7">
        <v>8060</v>
      </c>
      <c r="F128" s="7" t="s">
        <v>10</v>
      </c>
      <c r="G128" s="7">
        <v>10.29</v>
      </c>
    </row>
    <row r="129" spans="2:7" ht="14.25">
      <c r="B129" s="7" t="s">
        <v>257</v>
      </c>
      <c r="C129" s="8" t="s">
        <v>251</v>
      </c>
      <c r="D129" s="7" t="s">
        <v>138</v>
      </c>
      <c r="E129" s="7">
        <v>8061</v>
      </c>
      <c r="F129" s="7" t="s">
        <v>15</v>
      </c>
      <c r="G129" s="7">
        <v>31.17</v>
      </c>
    </row>
    <row r="130" spans="2:7" ht="14.25">
      <c r="B130" s="7" t="s">
        <v>257</v>
      </c>
      <c r="C130" s="8" t="s">
        <v>251</v>
      </c>
      <c r="D130" s="7" t="s">
        <v>139</v>
      </c>
      <c r="E130" s="7">
        <v>8062</v>
      </c>
      <c r="F130" s="7" t="s">
        <v>10</v>
      </c>
      <c r="G130" s="7">
        <v>3.7</v>
      </c>
    </row>
    <row r="131" spans="2:7" ht="14.25">
      <c r="B131" s="7" t="s">
        <v>257</v>
      </c>
      <c r="C131" s="8" t="s">
        <v>251</v>
      </c>
      <c r="D131" s="7" t="s">
        <v>140</v>
      </c>
      <c r="E131" s="7">
        <v>8063</v>
      </c>
      <c r="F131" s="7" t="s">
        <v>10</v>
      </c>
      <c r="G131" s="7">
        <v>47.7</v>
      </c>
    </row>
    <row r="132" spans="2:7" ht="14.25">
      <c r="B132" s="7" t="s">
        <v>257</v>
      </c>
      <c r="C132" s="8" t="s">
        <v>251</v>
      </c>
      <c r="D132" s="7" t="s">
        <v>141</v>
      </c>
      <c r="E132" s="7">
        <v>8064</v>
      </c>
      <c r="F132" s="7" t="s">
        <v>12</v>
      </c>
      <c r="G132" s="7">
        <v>9.95</v>
      </c>
    </row>
    <row r="133" spans="2:7" ht="14.25">
      <c r="B133" s="7" t="s">
        <v>257</v>
      </c>
      <c r="C133" s="8" t="s">
        <v>251</v>
      </c>
      <c r="D133" s="7" t="s">
        <v>142</v>
      </c>
      <c r="E133" s="7">
        <v>8065</v>
      </c>
      <c r="F133" s="7" t="s">
        <v>10</v>
      </c>
      <c r="G133" s="7">
        <v>12.32</v>
      </c>
    </row>
    <row r="134" spans="2:7" ht="14.25">
      <c r="B134" s="7" t="s">
        <v>257</v>
      </c>
      <c r="C134" s="8" t="s">
        <v>251</v>
      </c>
      <c r="D134" s="7" t="s">
        <v>143</v>
      </c>
      <c r="E134" s="7">
        <v>8066</v>
      </c>
      <c r="F134" s="7" t="s">
        <v>15</v>
      </c>
      <c r="G134" s="7">
        <v>18.45</v>
      </c>
    </row>
    <row r="135" spans="2:7" ht="14.25">
      <c r="B135" s="7" t="s">
        <v>257</v>
      </c>
      <c r="C135" s="8" t="s">
        <v>251</v>
      </c>
      <c r="D135" s="7" t="s">
        <v>144</v>
      </c>
      <c r="E135" s="7">
        <v>8067</v>
      </c>
      <c r="F135" s="7" t="s">
        <v>12</v>
      </c>
      <c r="G135" s="7">
        <v>15.9</v>
      </c>
    </row>
    <row r="136" spans="2:7" ht="14.25">
      <c r="B136" s="7" t="s">
        <v>258</v>
      </c>
      <c r="C136" s="8" t="s">
        <v>250</v>
      </c>
      <c r="D136" s="7" t="s">
        <v>145</v>
      </c>
      <c r="E136" s="7">
        <v>11001</v>
      </c>
      <c r="F136" s="7" t="s">
        <v>10</v>
      </c>
      <c r="G136" s="7">
        <v>13.81</v>
      </c>
    </row>
    <row r="137" spans="2:7" ht="14.25">
      <c r="B137" s="7" t="s">
        <v>258</v>
      </c>
      <c r="C137" s="8" t="s">
        <v>250</v>
      </c>
      <c r="D137" s="7" t="s">
        <v>146</v>
      </c>
      <c r="E137" s="7">
        <v>11002</v>
      </c>
      <c r="F137" s="7" t="s">
        <v>10</v>
      </c>
      <c r="G137" s="7">
        <v>16.58</v>
      </c>
    </row>
    <row r="138" spans="2:7" ht="14.25">
      <c r="B138" s="7" t="s">
        <v>258</v>
      </c>
      <c r="C138" s="8" t="s">
        <v>250</v>
      </c>
      <c r="D138" s="7" t="s">
        <v>147</v>
      </c>
      <c r="E138" s="7">
        <v>11003</v>
      </c>
      <c r="F138" s="7" t="s">
        <v>12</v>
      </c>
      <c r="G138" s="7">
        <v>34.95</v>
      </c>
    </row>
    <row r="139" spans="2:7" ht="14.25">
      <c r="B139" s="7" t="s">
        <v>258</v>
      </c>
      <c r="C139" s="8" t="s">
        <v>250</v>
      </c>
      <c r="D139" s="7" t="s">
        <v>148</v>
      </c>
      <c r="E139" s="7">
        <v>11004</v>
      </c>
      <c r="F139" s="7" t="s">
        <v>12</v>
      </c>
      <c r="G139" s="7">
        <v>14.19</v>
      </c>
    </row>
    <row r="140" spans="2:7" ht="14.25">
      <c r="B140" s="7" t="s">
        <v>258</v>
      </c>
      <c r="C140" s="8" t="s">
        <v>250</v>
      </c>
      <c r="D140" s="7" t="s">
        <v>149</v>
      </c>
      <c r="E140" s="7">
        <v>11005</v>
      </c>
      <c r="F140" s="7" t="s">
        <v>10</v>
      </c>
      <c r="G140" s="7">
        <v>9.25</v>
      </c>
    </row>
    <row r="141" spans="2:7" ht="14.25">
      <c r="B141" s="7" t="s">
        <v>258</v>
      </c>
      <c r="C141" s="8" t="s">
        <v>250</v>
      </c>
      <c r="D141" s="7" t="s">
        <v>150</v>
      </c>
      <c r="E141" s="7">
        <v>11006</v>
      </c>
      <c r="F141" s="7" t="s">
        <v>12</v>
      </c>
      <c r="G141" s="7">
        <v>27.33</v>
      </c>
    </row>
    <row r="142" spans="2:7" ht="14.25">
      <c r="B142" s="7" t="s">
        <v>258</v>
      </c>
      <c r="C142" s="8" t="s">
        <v>250</v>
      </c>
      <c r="D142" s="7" t="s">
        <v>151</v>
      </c>
      <c r="E142" s="7">
        <v>11007</v>
      </c>
      <c r="F142" s="7" t="s">
        <v>12</v>
      </c>
      <c r="G142" s="7">
        <v>11.91</v>
      </c>
    </row>
    <row r="143" spans="2:7" ht="14.25">
      <c r="B143" s="7" t="s">
        <v>258</v>
      </c>
      <c r="C143" s="8" t="s">
        <v>250</v>
      </c>
      <c r="D143" s="7" t="s">
        <v>152</v>
      </c>
      <c r="E143" s="7">
        <v>11008</v>
      </c>
      <c r="F143" s="7" t="s">
        <v>12</v>
      </c>
      <c r="G143" s="7">
        <v>33.81</v>
      </c>
    </row>
    <row r="144" spans="2:7" ht="14.25">
      <c r="B144" s="7" t="s">
        <v>258</v>
      </c>
      <c r="C144" s="8" t="s">
        <v>250</v>
      </c>
      <c r="D144" s="7" t="s">
        <v>153</v>
      </c>
      <c r="E144" s="7">
        <v>11009</v>
      </c>
      <c r="F144" s="7" t="s">
        <v>15</v>
      </c>
      <c r="G144" s="7">
        <v>31.8</v>
      </c>
    </row>
    <row r="145" spans="2:7" ht="14.25">
      <c r="B145" s="7" t="s">
        <v>258</v>
      </c>
      <c r="C145" s="8" t="s">
        <v>250</v>
      </c>
      <c r="D145" s="7" t="s">
        <v>154</v>
      </c>
      <c r="E145" s="7">
        <v>11010</v>
      </c>
      <c r="F145" s="7" t="s">
        <v>12</v>
      </c>
      <c r="G145" s="7">
        <v>21.88</v>
      </c>
    </row>
    <row r="146" spans="2:7" ht="14.25">
      <c r="B146" s="7" t="s">
        <v>258</v>
      </c>
      <c r="C146" s="8" t="s">
        <v>250</v>
      </c>
      <c r="D146" s="7" t="s">
        <v>155</v>
      </c>
      <c r="E146" s="7">
        <v>11011</v>
      </c>
      <c r="F146" s="7" t="s">
        <v>10</v>
      </c>
      <c r="G146" s="7">
        <v>14.81</v>
      </c>
    </row>
    <row r="147" spans="2:7" ht="14.25">
      <c r="B147" s="7" t="s">
        <v>258</v>
      </c>
      <c r="C147" s="8" t="s">
        <v>250</v>
      </c>
      <c r="D147" s="7" t="s">
        <v>156</v>
      </c>
      <c r="E147" s="7">
        <v>11012</v>
      </c>
      <c r="F147" s="7" t="s">
        <v>10</v>
      </c>
      <c r="G147" s="7">
        <v>14.07</v>
      </c>
    </row>
    <row r="148" spans="2:7" ht="14.25">
      <c r="B148" s="7" t="s">
        <v>258</v>
      </c>
      <c r="C148" s="8" t="s">
        <v>250</v>
      </c>
      <c r="D148" s="7" t="s">
        <v>157</v>
      </c>
      <c r="E148" s="7">
        <v>11013</v>
      </c>
      <c r="F148" s="7" t="s">
        <v>12</v>
      </c>
      <c r="G148" s="7">
        <v>22.92</v>
      </c>
    </row>
    <row r="149" spans="2:7" ht="14.25">
      <c r="B149" s="7" t="s">
        <v>258</v>
      </c>
      <c r="C149" s="8" t="s">
        <v>250</v>
      </c>
      <c r="D149" s="7" t="s">
        <v>158</v>
      </c>
      <c r="E149" s="7">
        <v>11014</v>
      </c>
      <c r="F149" s="7" t="s">
        <v>10</v>
      </c>
      <c r="G149" s="7">
        <v>19.21</v>
      </c>
    </row>
    <row r="150" spans="2:7" ht="14.25">
      <c r="B150" s="7" t="s">
        <v>258</v>
      </c>
      <c r="C150" s="8" t="s">
        <v>250</v>
      </c>
      <c r="D150" s="7" t="s">
        <v>159</v>
      </c>
      <c r="E150" s="7">
        <v>11015</v>
      </c>
      <c r="F150" s="7" t="s">
        <v>10</v>
      </c>
      <c r="G150" s="7">
        <v>50.97</v>
      </c>
    </row>
    <row r="151" spans="2:7" ht="14.25">
      <c r="B151" s="7" t="s">
        <v>258</v>
      </c>
      <c r="C151" s="8" t="s">
        <v>250</v>
      </c>
      <c r="D151" s="7" t="s">
        <v>160</v>
      </c>
      <c r="E151" s="7">
        <v>11016</v>
      </c>
      <c r="F151" s="7" t="s">
        <v>10</v>
      </c>
      <c r="G151" s="7">
        <v>15.94</v>
      </c>
    </row>
    <row r="152" spans="2:7" ht="14.25">
      <c r="B152" s="7" t="s">
        <v>258</v>
      </c>
      <c r="C152" s="8" t="s">
        <v>250</v>
      </c>
      <c r="D152" s="7" t="s">
        <v>161</v>
      </c>
      <c r="E152" s="7">
        <v>11017</v>
      </c>
      <c r="F152" s="7" t="s">
        <v>10</v>
      </c>
      <c r="G152" s="7">
        <v>36.8</v>
      </c>
    </row>
    <row r="153" spans="2:7" ht="14.25">
      <c r="B153" s="7" t="s">
        <v>258</v>
      </c>
      <c r="C153" s="8" t="s">
        <v>250</v>
      </c>
      <c r="D153" s="7" t="s">
        <v>162</v>
      </c>
      <c r="E153" s="7">
        <v>11018</v>
      </c>
      <c r="F153" s="7" t="s">
        <v>15</v>
      </c>
      <c r="G153" s="7">
        <v>45.43</v>
      </c>
    </row>
    <row r="154" spans="2:7" ht="14.25">
      <c r="B154" s="7" t="s">
        <v>258</v>
      </c>
      <c r="C154" s="8" t="s">
        <v>250</v>
      </c>
      <c r="D154" s="7" t="s">
        <v>163</v>
      </c>
      <c r="E154" s="7">
        <v>11019</v>
      </c>
      <c r="F154" s="7" t="s">
        <v>10</v>
      </c>
      <c r="G154" s="7">
        <v>10.93</v>
      </c>
    </row>
    <row r="155" spans="2:7" ht="14.25">
      <c r="B155" s="7" t="s">
        <v>258</v>
      </c>
      <c r="C155" s="8" t="s">
        <v>250</v>
      </c>
      <c r="D155" s="7" t="s">
        <v>164</v>
      </c>
      <c r="E155" s="7">
        <v>11020</v>
      </c>
      <c r="F155" s="7" t="s">
        <v>10</v>
      </c>
      <c r="G155" s="7">
        <v>13.95</v>
      </c>
    </row>
    <row r="156" spans="2:7" ht="14.25">
      <c r="B156" s="7" t="s">
        <v>258</v>
      </c>
      <c r="C156" s="8" t="s">
        <v>250</v>
      </c>
      <c r="D156" s="7" t="s">
        <v>165</v>
      </c>
      <c r="E156" s="7">
        <v>11021</v>
      </c>
      <c r="F156" s="7" t="s">
        <v>12</v>
      </c>
      <c r="G156" s="7">
        <v>17.74</v>
      </c>
    </row>
    <row r="157" spans="2:7" ht="14.25">
      <c r="B157" s="7" t="s">
        <v>258</v>
      </c>
      <c r="C157" s="8" t="s">
        <v>250</v>
      </c>
      <c r="D157" s="7" t="s">
        <v>166</v>
      </c>
      <c r="E157" s="7">
        <v>11022</v>
      </c>
      <c r="F157" s="7" t="s">
        <v>10</v>
      </c>
      <c r="G157" s="7">
        <v>5.91</v>
      </c>
    </row>
    <row r="158" spans="2:7" ht="14.25">
      <c r="B158" s="7" t="s">
        <v>258</v>
      </c>
      <c r="C158" s="8" t="s">
        <v>250</v>
      </c>
      <c r="D158" s="7" t="s">
        <v>167</v>
      </c>
      <c r="E158" s="7">
        <v>11023</v>
      </c>
      <c r="F158" s="7" t="s">
        <v>12</v>
      </c>
      <c r="G158" s="7">
        <v>37.85</v>
      </c>
    </row>
    <row r="159" spans="2:7" ht="14.25">
      <c r="B159" s="7" t="s">
        <v>258</v>
      </c>
      <c r="C159" s="8" t="s">
        <v>250</v>
      </c>
      <c r="D159" s="7" t="s">
        <v>168</v>
      </c>
      <c r="E159" s="7">
        <v>11024</v>
      </c>
      <c r="F159" s="7" t="s">
        <v>10</v>
      </c>
      <c r="G159" s="7">
        <v>10.28</v>
      </c>
    </row>
    <row r="160" spans="2:7" ht="14.25">
      <c r="B160" s="7" t="s">
        <v>258</v>
      </c>
      <c r="C160" s="8" t="s">
        <v>250</v>
      </c>
      <c r="D160" s="7" t="s">
        <v>169</v>
      </c>
      <c r="E160" s="7">
        <v>11025</v>
      </c>
      <c r="F160" s="7" t="s">
        <v>15</v>
      </c>
      <c r="G160" s="7">
        <v>32.67</v>
      </c>
    </row>
    <row r="161" spans="2:7" ht="14.25">
      <c r="B161" s="7" t="s">
        <v>258</v>
      </c>
      <c r="C161" s="8" t="s">
        <v>250</v>
      </c>
      <c r="D161" s="7" t="s">
        <v>170</v>
      </c>
      <c r="E161" s="7">
        <v>11026</v>
      </c>
      <c r="F161" s="7" t="s">
        <v>10</v>
      </c>
      <c r="G161" s="7">
        <v>22.15</v>
      </c>
    </row>
    <row r="162" spans="2:7" ht="14.25">
      <c r="B162" s="7" t="s">
        <v>258</v>
      </c>
      <c r="C162" s="8" t="s">
        <v>250</v>
      </c>
      <c r="D162" s="7" t="s">
        <v>171</v>
      </c>
      <c r="E162" s="7">
        <v>11027</v>
      </c>
      <c r="F162" s="7" t="s">
        <v>10</v>
      </c>
      <c r="G162" s="7">
        <v>34.64</v>
      </c>
    </row>
    <row r="163" spans="2:7" ht="14.25">
      <c r="B163" s="7" t="s">
        <v>258</v>
      </c>
      <c r="C163" s="8" t="s">
        <v>250</v>
      </c>
      <c r="D163" s="7" t="s">
        <v>172</v>
      </c>
      <c r="E163" s="7">
        <v>11028</v>
      </c>
      <c r="F163" s="7" t="s">
        <v>15</v>
      </c>
      <c r="G163" s="7">
        <v>67.76</v>
      </c>
    </row>
    <row r="164" spans="2:7" ht="14.25">
      <c r="B164" s="7" t="s">
        <v>258</v>
      </c>
      <c r="C164" s="8" t="s">
        <v>250</v>
      </c>
      <c r="D164" s="7" t="s">
        <v>173</v>
      </c>
      <c r="E164" s="7">
        <v>11029</v>
      </c>
      <c r="F164" s="7" t="s">
        <v>15</v>
      </c>
      <c r="G164" s="7">
        <v>11.17</v>
      </c>
    </row>
    <row r="165" spans="2:7" ht="14.25">
      <c r="B165" s="7" t="s">
        <v>258</v>
      </c>
      <c r="C165" s="8" t="s">
        <v>250</v>
      </c>
      <c r="D165" s="7" t="s">
        <v>174</v>
      </c>
      <c r="E165" s="7">
        <v>11030</v>
      </c>
      <c r="F165" s="7" t="s">
        <v>10</v>
      </c>
      <c r="G165" s="7">
        <v>10.48</v>
      </c>
    </row>
    <row r="166" spans="2:7" ht="14.25">
      <c r="B166" s="7" t="s">
        <v>258</v>
      </c>
      <c r="C166" s="8" t="s">
        <v>250</v>
      </c>
      <c r="D166" s="7" t="s">
        <v>175</v>
      </c>
      <c r="E166" s="7">
        <v>11031</v>
      </c>
      <c r="F166" s="7" t="s">
        <v>10</v>
      </c>
      <c r="G166" s="7">
        <v>9.15</v>
      </c>
    </row>
    <row r="167" spans="2:7" ht="14.25">
      <c r="B167" s="7" t="s">
        <v>258</v>
      </c>
      <c r="C167" s="8" t="s">
        <v>250</v>
      </c>
      <c r="D167" s="7" t="s">
        <v>176</v>
      </c>
      <c r="E167" s="7">
        <v>11032</v>
      </c>
      <c r="F167" s="7" t="s">
        <v>15</v>
      </c>
      <c r="G167" s="7">
        <v>7.77</v>
      </c>
    </row>
    <row r="168" spans="2:7" ht="14.25">
      <c r="B168" s="7" t="s">
        <v>259</v>
      </c>
      <c r="C168" s="8" t="s">
        <v>249</v>
      </c>
      <c r="D168" s="7" t="s">
        <v>177</v>
      </c>
      <c r="E168" s="7">
        <v>9001</v>
      </c>
      <c r="F168" s="7" t="s">
        <v>10</v>
      </c>
      <c r="G168" s="7">
        <v>17.29</v>
      </c>
    </row>
    <row r="169" spans="2:7" ht="14.25">
      <c r="B169" s="7" t="s">
        <v>259</v>
      </c>
      <c r="C169" s="8" t="s">
        <v>249</v>
      </c>
      <c r="D169" s="7" t="s">
        <v>178</v>
      </c>
      <c r="E169" s="7">
        <v>9002</v>
      </c>
      <c r="F169" s="7" t="s">
        <v>10</v>
      </c>
      <c r="G169" s="7">
        <v>36.82</v>
      </c>
    </row>
    <row r="170" spans="2:7" ht="14.25">
      <c r="B170" s="7" t="s">
        <v>259</v>
      </c>
      <c r="C170" s="8" t="s">
        <v>249</v>
      </c>
      <c r="D170" s="7" t="s">
        <v>179</v>
      </c>
      <c r="E170" s="7">
        <v>9003</v>
      </c>
      <c r="F170" s="7" t="s">
        <v>10</v>
      </c>
      <c r="G170" s="7">
        <v>3.01</v>
      </c>
    </row>
    <row r="171" spans="2:7" ht="14.25">
      <c r="B171" s="7" t="s">
        <v>259</v>
      </c>
      <c r="C171" s="8" t="s">
        <v>249</v>
      </c>
      <c r="D171" s="7" t="s">
        <v>180</v>
      </c>
      <c r="E171" s="7">
        <v>9004</v>
      </c>
      <c r="F171" s="7" t="s">
        <v>10</v>
      </c>
      <c r="G171" s="7">
        <v>28.86</v>
      </c>
    </row>
    <row r="172" spans="2:7" ht="14.25">
      <c r="B172" s="7" t="s">
        <v>259</v>
      </c>
      <c r="C172" s="8" t="s">
        <v>249</v>
      </c>
      <c r="D172" s="7" t="s">
        <v>181</v>
      </c>
      <c r="E172" s="7">
        <v>9005</v>
      </c>
      <c r="F172" s="7" t="s">
        <v>15</v>
      </c>
      <c r="G172" s="7">
        <v>11.48</v>
      </c>
    </row>
    <row r="173" spans="2:7" ht="14.25">
      <c r="B173" s="7" t="s">
        <v>259</v>
      </c>
      <c r="C173" s="8" t="s">
        <v>249</v>
      </c>
      <c r="D173" s="7" t="s">
        <v>182</v>
      </c>
      <c r="E173" s="7">
        <v>9006</v>
      </c>
      <c r="F173" s="7" t="s">
        <v>10</v>
      </c>
      <c r="G173" s="7">
        <v>31.82</v>
      </c>
    </row>
    <row r="174" spans="2:7" ht="14.25">
      <c r="B174" s="7" t="s">
        <v>259</v>
      </c>
      <c r="C174" s="8" t="s">
        <v>249</v>
      </c>
      <c r="D174" s="7" t="s">
        <v>183</v>
      </c>
      <c r="E174" s="7">
        <v>9007</v>
      </c>
      <c r="F174" s="7" t="s">
        <v>12</v>
      </c>
      <c r="G174" s="7">
        <v>6.09</v>
      </c>
    </row>
    <row r="175" spans="2:7" ht="14.25">
      <c r="B175" s="7" t="s">
        <v>259</v>
      </c>
      <c r="C175" s="8" t="s">
        <v>249</v>
      </c>
      <c r="D175" s="7" t="s">
        <v>184</v>
      </c>
      <c r="E175" s="7">
        <v>9008</v>
      </c>
      <c r="F175" s="7" t="s">
        <v>12</v>
      </c>
      <c r="G175" s="7">
        <v>11.25</v>
      </c>
    </row>
    <row r="176" spans="2:7" ht="14.25">
      <c r="B176" s="7" t="s">
        <v>259</v>
      </c>
      <c r="C176" s="8" t="s">
        <v>249</v>
      </c>
      <c r="D176" s="7" t="s">
        <v>185</v>
      </c>
      <c r="E176" s="7">
        <v>9009</v>
      </c>
      <c r="F176" s="7" t="s">
        <v>15</v>
      </c>
      <c r="G176" s="7">
        <v>29.68</v>
      </c>
    </row>
    <row r="177" spans="2:7" ht="14.25">
      <c r="B177" s="7" t="s">
        <v>259</v>
      </c>
      <c r="C177" s="8" t="s">
        <v>249</v>
      </c>
      <c r="D177" s="7" t="s">
        <v>186</v>
      </c>
      <c r="E177" s="7">
        <v>9010</v>
      </c>
      <c r="F177" s="7" t="s">
        <v>10</v>
      </c>
      <c r="G177" s="7">
        <v>3.53</v>
      </c>
    </row>
    <row r="178" spans="2:7" ht="14.25">
      <c r="B178" s="7" t="s">
        <v>259</v>
      </c>
      <c r="C178" s="8" t="s">
        <v>249</v>
      </c>
      <c r="D178" s="7" t="s">
        <v>187</v>
      </c>
      <c r="E178" s="7">
        <v>9011</v>
      </c>
      <c r="F178" s="7" t="s">
        <v>10</v>
      </c>
      <c r="G178" s="7">
        <v>8.43</v>
      </c>
    </row>
    <row r="179" spans="2:7" ht="14.25">
      <c r="B179" s="7" t="s">
        <v>259</v>
      </c>
      <c r="C179" s="8" t="s">
        <v>249</v>
      </c>
      <c r="D179" s="7" t="s">
        <v>188</v>
      </c>
      <c r="E179" s="7">
        <v>9012</v>
      </c>
      <c r="F179" s="7" t="s">
        <v>10</v>
      </c>
      <c r="G179" s="7">
        <v>5.38</v>
      </c>
    </row>
    <row r="180" spans="2:7" ht="14.25">
      <c r="B180" s="7" t="s">
        <v>259</v>
      </c>
      <c r="C180" s="8" t="s">
        <v>249</v>
      </c>
      <c r="D180" s="7" t="s">
        <v>189</v>
      </c>
      <c r="E180" s="7">
        <v>9013</v>
      </c>
      <c r="F180" s="7" t="s">
        <v>10</v>
      </c>
      <c r="G180" s="7">
        <v>2.74</v>
      </c>
    </row>
    <row r="181" spans="2:7" ht="14.25">
      <c r="B181" s="7" t="s">
        <v>259</v>
      </c>
      <c r="C181" s="8" t="s">
        <v>249</v>
      </c>
      <c r="D181" s="7" t="s">
        <v>190</v>
      </c>
      <c r="E181" s="7">
        <v>9014</v>
      </c>
      <c r="F181" s="7" t="s">
        <v>15</v>
      </c>
      <c r="G181" s="7">
        <v>21.45</v>
      </c>
    </row>
    <row r="182" spans="2:7" ht="14.25">
      <c r="B182" s="7" t="s">
        <v>259</v>
      </c>
      <c r="C182" s="8" t="s">
        <v>249</v>
      </c>
      <c r="D182" s="7" t="s">
        <v>191</v>
      </c>
      <c r="E182" s="7">
        <v>9015</v>
      </c>
      <c r="F182" s="7" t="s">
        <v>15</v>
      </c>
      <c r="G182" s="7">
        <v>100.38</v>
      </c>
    </row>
    <row r="183" spans="2:7" ht="14.25">
      <c r="B183" s="7" t="s">
        <v>259</v>
      </c>
      <c r="C183" s="8" t="s">
        <v>249</v>
      </c>
      <c r="D183" s="7" t="s">
        <v>192</v>
      </c>
      <c r="E183" s="7">
        <v>9016</v>
      </c>
      <c r="F183" s="7" t="s">
        <v>15</v>
      </c>
      <c r="G183" s="7">
        <v>19.99</v>
      </c>
    </row>
    <row r="184" spans="2:7" ht="14.25">
      <c r="B184" s="7" t="s">
        <v>259</v>
      </c>
      <c r="C184" s="8" t="s">
        <v>249</v>
      </c>
      <c r="D184" s="7" t="s">
        <v>193</v>
      </c>
      <c r="E184" s="7">
        <v>9017</v>
      </c>
      <c r="F184" s="7" t="s">
        <v>15</v>
      </c>
      <c r="G184" s="7">
        <v>62.85</v>
      </c>
    </row>
    <row r="185" spans="2:7" ht="14.25">
      <c r="B185" s="7" t="s">
        <v>259</v>
      </c>
      <c r="C185" s="8" t="s">
        <v>249</v>
      </c>
      <c r="D185" s="7" t="s">
        <v>194</v>
      </c>
      <c r="E185" s="7">
        <v>9018</v>
      </c>
      <c r="F185" s="7" t="s">
        <v>15</v>
      </c>
      <c r="G185" s="7">
        <v>10.12</v>
      </c>
    </row>
    <row r="186" spans="2:7" ht="14.25">
      <c r="B186" s="7" t="s">
        <v>259</v>
      </c>
      <c r="C186" s="8" t="s">
        <v>249</v>
      </c>
      <c r="D186" s="7" t="s">
        <v>195</v>
      </c>
      <c r="E186" s="7">
        <v>9019</v>
      </c>
      <c r="F186" s="7" t="s">
        <v>12</v>
      </c>
      <c r="G186" s="7">
        <v>24.48</v>
      </c>
    </row>
    <row r="187" spans="2:7" ht="14.25">
      <c r="B187" s="7" t="s">
        <v>259</v>
      </c>
      <c r="C187" s="8" t="s">
        <v>249</v>
      </c>
      <c r="D187" s="7" t="s">
        <v>196</v>
      </c>
      <c r="E187" s="7">
        <v>9020</v>
      </c>
      <c r="F187" s="7" t="s">
        <v>15</v>
      </c>
      <c r="G187" s="7">
        <v>14.66</v>
      </c>
    </row>
    <row r="188" spans="2:7" ht="28.5">
      <c r="B188" s="7" t="s">
        <v>259</v>
      </c>
      <c r="C188" s="8" t="s">
        <v>249</v>
      </c>
      <c r="D188" s="7" t="s">
        <v>197</v>
      </c>
      <c r="E188" s="7">
        <v>9021</v>
      </c>
      <c r="F188" s="7" t="s">
        <v>15</v>
      </c>
      <c r="G188" s="7">
        <v>16.13</v>
      </c>
    </row>
    <row r="189" spans="2:7" ht="14.25">
      <c r="B189" s="7" t="s">
        <v>259</v>
      </c>
      <c r="C189" s="8" t="s">
        <v>249</v>
      </c>
      <c r="D189" s="7" t="s">
        <v>198</v>
      </c>
      <c r="E189" s="7">
        <v>9022</v>
      </c>
      <c r="F189" s="7" t="s">
        <v>10</v>
      </c>
      <c r="G189" s="7">
        <v>9.69</v>
      </c>
    </row>
    <row r="190" spans="2:7" ht="14.25">
      <c r="B190" s="7" t="s">
        <v>259</v>
      </c>
      <c r="C190" s="8" t="s">
        <v>249</v>
      </c>
      <c r="D190" s="7" t="s">
        <v>199</v>
      </c>
      <c r="E190" s="7">
        <v>9023</v>
      </c>
      <c r="F190" s="7" t="s">
        <v>15</v>
      </c>
      <c r="G190" s="7">
        <v>18.95</v>
      </c>
    </row>
    <row r="191" spans="2:7" ht="14.25">
      <c r="B191" s="7" t="s">
        <v>259</v>
      </c>
      <c r="C191" s="8" t="s">
        <v>249</v>
      </c>
      <c r="D191" s="7" t="s">
        <v>200</v>
      </c>
      <c r="E191" s="7">
        <v>9024</v>
      </c>
      <c r="F191" s="7" t="s">
        <v>10</v>
      </c>
      <c r="G191" s="7">
        <v>11.02</v>
      </c>
    </row>
    <row r="192" spans="2:7" ht="14.25">
      <c r="B192" s="7" t="s">
        <v>259</v>
      </c>
      <c r="C192" s="8" t="s">
        <v>249</v>
      </c>
      <c r="D192" s="7" t="s">
        <v>201</v>
      </c>
      <c r="E192" s="7">
        <v>9025</v>
      </c>
      <c r="F192" s="7" t="s">
        <v>12</v>
      </c>
      <c r="G192" s="7">
        <v>12.24</v>
      </c>
    </row>
    <row r="193" spans="2:7" ht="14.25">
      <c r="B193" s="7" t="s">
        <v>259</v>
      </c>
      <c r="C193" s="8" t="s">
        <v>249</v>
      </c>
      <c r="D193" s="7" t="s">
        <v>202</v>
      </c>
      <c r="E193" s="7">
        <v>9026</v>
      </c>
      <c r="F193" s="7" t="s">
        <v>15</v>
      </c>
      <c r="G193" s="7">
        <v>12.53</v>
      </c>
    </row>
    <row r="194" spans="2:7" ht="14.25">
      <c r="B194" s="7" t="s">
        <v>259</v>
      </c>
      <c r="C194" s="8" t="s">
        <v>249</v>
      </c>
      <c r="D194" s="7" t="s">
        <v>203</v>
      </c>
      <c r="E194" s="7">
        <v>9027</v>
      </c>
      <c r="F194" s="7" t="s">
        <v>15</v>
      </c>
      <c r="G194" s="7">
        <v>66.86</v>
      </c>
    </row>
    <row r="195" spans="2:7" ht="14.25">
      <c r="B195" s="7" t="s">
        <v>259</v>
      </c>
      <c r="C195" s="8" t="s">
        <v>249</v>
      </c>
      <c r="D195" s="7" t="s">
        <v>204</v>
      </c>
      <c r="E195" s="7">
        <v>9028</v>
      </c>
      <c r="F195" s="7" t="s">
        <v>15</v>
      </c>
      <c r="G195" s="7">
        <v>16.27</v>
      </c>
    </row>
    <row r="196" spans="2:7" ht="14.25">
      <c r="B196" s="7" t="s">
        <v>259</v>
      </c>
      <c r="C196" s="8" t="s">
        <v>249</v>
      </c>
      <c r="D196" s="7" t="s">
        <v>205</v>
      </c>
      <c r="E196" s="7">
        <v>9029</v>
      </c>
      <c r="F196" s="7" t="s">
        <v>10</v>
      </c>
      <c r="G196" s="7">
        <v>35.76</v>
      </c>
    </row>
    <row r="197" spans="2:7" ht="14.25">
      <c r="B197" s="7" t="s">
        <v>259</v>
      </c>
      <c r="C197" s="8" t="s">
        <v>249</v>
      </c>
      <c r="D197" s="7" t="s">
        <v>206</v>
      </c>
      <c r="E197" s="7">
        <v>9030</v>
      </c>
      <c r="F197" s="7" t="s">
        <v>12</v>
      </c>
      <c r="G197" s="7">
        <v>8.06</v>
      </c>
    </row>
    <row r="198" spans="2:7" ht="14.25">
      <c r="B198" s="7" t="s">
        <v>259</v>
      </c>
      <c r="C198" s="8" t="s">
        <v>249</v>
      </c>
      <c r="D198" s="7" t="s">
        <v>207</v>
      </c>
      <c r="E198" s="7">
        <v>9031</v>
      </c>
      <c r="F198" s="7" t="s">
        <v>10</v>
      </c>
      <c r="G198" s="7">
        <v>17.22</v>
      </c>
    </row>
    <row r="199" spans="2:7" ht="14.25">
      <c r="B199" s="7" t="s">
        <v>259</v>
      </c>
      <c r="C199" s="8" t="s">
        <v>249</v>
      </c>
      <c r="D199" s="7" t="s">
        <v>208</v>
      </c>
      <c r="E199" s="7">
        <v>9032</v>
      </c>
      <c r="F199" s="7" t="s">
        <v>15</v>
      </c>
      <c r="G199" s="7">
        <v>19.71</v>
      </c>
    </row>
    <row r="200" spans="2:7" ht="14.25">
      <c r="B200" s="7" t="s">
        <v>259</v>
      </c>
      <c r="C200" s="8" t="s">
        <v>249</v>
      </c>
      <c r="D200" s="7" t="s">
        <v>209</v>
      </c>
      <c r="E200" s="7">
        <v>9033</v>
      </c>
      <c r="F200" s="7" t="s">
        <v>10</v>
      </c>
      <c r="G200" s="7">
        <v>2.71</v>
      </c>
    </row>
    <row r="201" spans="2:7" ht="14.25">
      <c r="B201" s="7" t="s">
        <v>259</v>
      </c>
      <c r="C201" s="8" t="s">
        <v>249</v>
      </c>
      <c r="D201" s="7" t="s">
        <v>210</v>
      </c>
      <c r="E201" s="7">
        <v>9034</v>
      </c>
      <c r="F201" s="7" t="s">
        <v>10</v>
      </c>
      <c r="G201" s="7">
        <v>13.41</v>
      </c>
    </row>
    <row r="202" spans="2:7" ht="14.25">
      <c r="B202" s="7" t="s">
        <v>259</v>
      </c>
      <c r="C202" s="8" t="s">
        <v>249</v>
      </c>
      <c r="D202" s="7" t="s">
        <v>211</v>
      </c>
      <c r="E202" s="7">
        <v>9035</v>
      </c>
      <c r="F202" s="7" t="s">
        <v>15</v>
      </c>
      <c r="G202" s="7">
        <v>19.54</v>
      </c>
    </row>
    <row r="203" spans="2:7" ht="14.25">
      <c r="B203" s="7" t="s">
        <v>259</v>
      </c>
      <c r="C203" s="8" t="s">
        <v>249</v>
      </c>
      <c r="D203" s="7" t="s">
        <v>212</v>
      </c>
      <c r="E203" s="7">
        <v>9036</v>
      </c>
      <c r="F203" s="7" t="s">
        <v>15</v>
      </c>
      <c r="G203" s="7">
        <v>31.9</v>
      </c>
    </row>
    <row r="204" spans="2:7" ht="14.25">
      <c r="B204" s="7" t="s">
        <v>259</v>
      </c>
      <c r="C204" s="8" t="s">
        <v>249</v>
      </c>
      <c r="D204" s="7" t="s">
        <v>213</v>
      </c>
      <c r="E204" s="7">
        <v>9037</v>
      </c>
      <c r="F204" s="7" t="s">
        <v>15</v>
      </c>
      <c r="G204" s="7">
        <v>7.85</v>
      </c>
    </row>
    <row r="205" spans="2:7" ht="14.25">
      <c r="B205" s="7" t="s">
        <v>259</v>
      </c>
      <c r="C205" s="8" t="s">
        <v>249</v>
      </c>
      <c r="D205" s="7" t="s">
        <v>214</v>
      </c>
      <c r="E205" s="7">
        <v>9038</v>
      </c>
      <c r="F205" s="7" t="s">
        <v>15</v>
      </c>
      <c r="G205" s="7">
        <v>15.7</v>
      </c>
    </row>
    <row r="206" spans="2:7" ht="14.25">
      <c r="B206" s="7" t="s">
        <v>259</v>
      </c>
      <c r="C206" s="8" t="s">
        <v>249</v>
      </c>
      <c r="D206" s="7" t="s">
        <v>215</v>
      </c>
      <c r="E206" s="7">
        <v>9039</v>
      </c>
      <c r="F206" s="7" t="s">
        <v>15</v>
      </c>
      <c r="G206" s="7">
        <v>19.31</v>
      </c>
    </row>
    <row r="207" spans="2:7" ht="14.25">
      <c r="B207" s="7" t="s">
        <v>259</v>
      </c>
      <c r="C207" s="8" t="s">
        <v>249</v>
      </c>
      <c r="D207" s="7" t="s">
        <v>216</v>
      </c>
      <c r="E207" s="7">
        <v>9040</v>
      </c>
      <c r="F207" s="7" t="s">
        <v>15</v>
      </c>
      <c r="G207" s="7">
        <v>37.35</v>
      </c>
    </row>
    <row r="208" spans="2:7" ht="14.25">
      <c r="B208" s="7" t="s">
        <v>259</v>
      </c>
      <c r="C208" s="8" t="s">
        <v>249</v>
      </c>
      <c r="D208" s="7" t="s">
        <v>217</v>
      </c>
      <c r="E208" s="7">
        <v>9041</v>
      </c>
      <c r="F208" s="7" t="s">
        <v>15</v>
      </c>
      <c r="G208" s="7">
        <v>22.15</v>
      </c>
    </row>
    <row r="209" spans="2:7" ht="14.25">
      <c r="B209" s="7" t="s">
        <v>259</v>
      </c>
      <c r="C209" s="8" t="s">
        <v>249</v>
      </c>
      <c r="D209" s="7" t="s">
        <v>218</v>
      </c>
      <c r="E209" s="7">
        <v>9042</v>
      </c>
      <c r="F209" s="7" t="s">
        <v>10</v>
      </c>
      <c r="G209" s="7">
        <v>9.25</v>
      </c>
    </row>
    <row r="210" spans="2:7" ht="14.25">
      <c r="B210" s="7" t="s">
        <v>259</v>
      </c>
      <c r="C210" s="8" t="s">
        <v>249</v>
      </c>
      <c r="D210" s="7" t="s">
        <v>219</v>
      </c>
      <c r="E210" s="7">
        <v>9043</v>
      </c>
      <c r="F210" s="7" t="s">
        <v>12</v>
      </c>
      <c r="G210" s="7">
        <v>8.19</v>
      </c>
    </row>
    <row r="211" spans="2:7" ht="14.25">
      <c r="B211" s="7" t="s">
        <v>259</v>
      </c>
      <c r="C211" s="8" t="s">
        <v>249</v>
      </c>
      <c r="D211" s="7" t="s">
        <v>220</v>
      </c>
      <c r="E211" s="7">
        <v>9044</v>
      </c>
      <c r="F211" s="7" t="s">
        <v>15</v>
      </c>
      <c r="G211" s="7">
        <v>17.68</v>
      </c>
    </row>
    <row r="212" spans="2:7" ht="14.25">
      <c r="B212" s="7" t="s">
        <v>259</v>
      </c>
      <c r="C212" s="8" t="s">
        <v>249</v>
      </c>
      <c r="D212" s="7" t="s">
        <v>221</v>
      </c>
      <c r="E212" s="7">
        <v>9045</v>
      </c>
      <c r="F212" s="7" t="s">
        <v>12</v>
      </c>
      <c r="G212" s="7">
        <v>9.45</v>
      </c>
    </row>
    <row r="213" spans="2:7" ht="14.25">
      <c r="B213" s="7" t="s">
        <v>259</v>
      </c>
      <c r="C213" s="8" t="s">
        <v>249</v>
      </c>
      <c r="D213" s="7" t="s">
        <v>222</v>
      </c>
      <c r="E213" s="7">
        <v>9045</v>
      </c>
      <c r="F213" s="7" t="s">
        <v>15</v>
      </c>
      <c r="G213" s="7">
        <v>30.44</v>
      </c>
    </row>
    <row r="214" spans="2:7" ht="14.25">
      <c r="B214" s="7" t="s">
        <v>259</v>
      </c>
      <c r="C214" s="8" t="s">
        <v>249</v>
      </c>
      <c r="D214" s="7" t="s">
        <v>223</v>
      </c>
      <c r="E214" s="7">
        <v>9046</v>
      </c>
      <c r="F214" s="7" t="s">
        <v>15</v>
      </c>
      <c r="G214" s="7">
        <v>22.05</v>
      </c>
    </row>
    <row r="215" spans="2:6" ht="14.25">
      <c r="B215" s="7" t="s">
        <v>259</v>
      </c>
      <c r="C215" s="8" t="s">
        <v>249</v>
      </c>
      <c r="D215" s="7" t="s">
        <v>223</v>
      </c>
      <c r="E215" s="7">
        <v>9047</v>
      </c>
      <c r="F215" s="7" t="s">
        <v>15</v>
      </c>
    </row>
    <row r="216" spans="2:7" ht="14.25">
      <c r="B216" s="7" t="s">
        <v>259</v>
      </c>
      <c r="C216" s="8" t="s">
        <v>249</v>
      </c>
      <c r="D216" s="7" t="s">
        <v>224</v>
      </c>
      <c r="E216" s="7">
        <v>9048</v>
      </c>
      <c r="F216" s="7" t="s">
        <v>15</v>
      </c>
      <c r="G216" s="7">
        <v>30.09</v>
      </c>
    </row>
    <row r="217" spans="2:7" ht="14.25">
      <c r="B217" s="7" t="s">
        <v>259</v>
      </c>
      <c r="C217" s="8" t="s">
        <v>249</v>
      </c>
      <c r="D217" s="7" t="s">
        <v>225</v>
      </c>
      <c r="E217" s="7">
        <v>9049</v>
      </c>
      <c r="F217" s="7" t="s">
        <v>10</v>
      </c>
      <c r="G217" s="7">
        <v>9.86</v>
      </c>
    </row>
    <row r="218" spans="2:7" ht="14.25">
      <c r="B218" s="7" t="s">
        <v>259</v>
      </c>
      <c r="C218" s="8" t="s">
        <v>249</v>
      </c>
      <c r="D218" s="7" t="s">
        <v>226</v>
      </c>
      <c r="E218" s="7">
        <v>9050</v>
      </c>
      <c r="F218" s="7" t="s">
        <v>15</v>
      </c>
      <c r="G218" s="7">
        <v>8.34</v>
      </c>
    </row>
    <row r="219" spans="2:7" ht="14.25">
      <c r="B219" s="7" t="s">
        <v>259</v>
      </c>
      <c r="C219" s="8" t="s">
        <v>249</v>
      </c>
      <c r="D219" s="7" t="s">
        <v>227</v>
      </c>
      <c r="E219" s="7">
        <v>9051</v>
      </c>
      <c r="F219" s="7" t="s">
        <v>15</v>
      </c>
      <c r="G219" s="7">
        <v>24.98</v>
      </c>
    </row>
    <row r="220" spans="2:7" ht="14.25">
      <c r="B220" s="7" t="s">
        <v>259</v>
      </c>
      <c r="C220" s="8" t="s">
        <v>249</v>
      </c>
      <c r="D220" s="7" t="s">
        <v>228</v>
      </c>
      <c r="E220" s="7">
        <v>9052</v>
      </c>
      <c r="F220" s="7" t="s">
        <v>10</v>
      </c>
      <c r="G220" s="7">
        <v>49.8</v>
      </c>
    </row>
    <row r="221" spans="2:7" ht="14.25">
      <c r="B221" s="7" t="s">
        <v>259</v>
      </c>
      <c r="C221" s="8" t="s">
        <v>249</v>
      </c>
      <c r="D221" s="7" t="s">
        <v>229</v>
      </c>
      <c r="E221" s="7">
        <v>9053</v>
      </c>
      <c r="F221" s="7" t="s">
        <v>15</v>
      </c>
      <c r="G221" s="7">
        <v>19.76</v>
      </c>
    </row>
    <row r="222" spans="2:7" ht="14.25">
      <c r="B222" s="7" t="s">
        <v>259</v>
      </c>
      <c r="C222" s="8" t="s">
        <v>249</v>
      </c>
      <c r="D222" s="7" t="s">
        <v>230</v>
      </c>
      <c r="E222" s="7">
        <v>9054</v>
      </c>
      <c r="F222" s="7" t="s">
        <v>15</v>
      </c>
      <c r="G222" s="7">
        <v>17.75</v>
      </c>
    </row>
    <row r="223" spans="2:7" ht="14.25">
      <c r="B223" s="7" t="s">
        <v>259</v>
      </c>
      <c r="C223" s="8" t="s">
        <v>249</v>
      </c>
      <c r="D223" s="7" t="s">
        <v>231</v>
      </c>
      <c r="E223" s="7">
        <v>9055</v>
      </c>
      <c r="F223" s="7" t="s">
        <v>15</v>
      </c>
      <c r="G223" s="7">
        <v>100.63</v>
      </c>
    </row>
    <row r="224" spans="2:5" ht="14.25">
      <c r="B224" s="7" t="s">
        <v>259</v>
      </c>
      <c r="C224" s="8" t="s">
        <v>249</v>
      </c>
      <c r="D224" s="7" t="s">
        <v>231</v>
      </c>
      <c r="E224" s="7">
        <v>9055</v>
      </c>
    </row>
    <row r="225" spans="2:7" ht="14.25">
      <c r="B225" s="7" t="s">
        <v>259</v>
      </c>
      <c r="C225" s="8" t="s">
        <v>249</v>
      </c>
      <c r="D225" s="7" t="s">
        <v>232</v>
      </c>
      <c r="E225" s="7">
        <v>9056</v>
      </c>
      <c r="F225" s="7" t="s">
        <v>10</v>
      </c>
      <c r="G225" s="7">
        <v>64.58</v>
      </c>
    </row>
    <row r="226" spans="2:7" ht="14.25">
      <c r="B226" s="7" t="s">
        <v>259</v>
      </c>
      <c r="C226" s="8" t="s">
        <v>249</v>
      </c>
      <c r="D226" s="7" t="s">
        <v>233</v>
      </c>
      <c r="E226" s="7">
        <v>9057</v>
      </c>
      <c r="F226" s="7" t="s">
        <v>10</v>
      </c>
      <c r="G226" s="7">
        <v>8.42</v>
      </c>
    </row>
    <row r="227" spans="2:7" ht="14.25">
      <c r="B227" s="7" t="s">
        <v>259</v>
      </c>
      <c r="C227" s="8" t="s">
        <v>249</v>
      </c>
      <c r="D227" s="7" t="s">
        <v>234</v>
      </c>
      <c r="E227" s="7">
        <v>9058</v>
      </c>
      <c r="F227" s="7" t="s">
        <v>15</v>
      </c>
      <c r="G227" s="7">
        <v>17.8</v>
      </c>
    </row>
    <row r="228" spans="2:5" ht="14.25">
      <c r="B228" s="7" t="s">
        <v>259</v>
      </c>
      <c r="C228" s="8" t="s">
        <v>249</v>
      </c>
      <c r="D228" s="7" t="s">
        <v>234</v>
      </c>
      <c r="E228" s="7">
        <v>9058</v>
      </c>
    </row>
    <row r="229" spans="2:7" ht="14.25">
      <c r="B229" s="7" t="s">
        <v>259</v>
      </c>
      <c r="C229" s="8" t="s">
        <v>249</v>
      </c>
      <c r="D229" s="7" t="s">
        <v>235</v>
      </c>
      <c r="E229" s="7">
        <v>9059</v>
      </c>
      <c r="F229" s="7" t="s">
        <v>12</v>
      </c>
      <c r="G229" s="7">
        <v>31.36</v>
      </c>
    </row>
    <row r="230" spans="2:7" ht="14.25">
      <c r="B230" s="7" t="s">
        <v>259</v>
      </c>
      <c r="C230" s="8" t="s">
        <v>249</v>
      </c>
      <c r="D230" s="7" t="s">
        <v>236</v>
      </c>
      <c r="E230" s="7">
        <v>9060</v>
      </c>
      <c r="F230" s="7" t="s">
        <v>12</v>
      </c>
      <c r="G230" s="7">
        <v>24.5</v>
      </c>
    </row>
    <row r="231" spans="2:7" ht="14.25">
      <c r="B231" s="7" t="s">
        <v>259</v>
      </c>
      <c r="C231" s="8" t="s">
        <v>249</v>
      </c>
      <c r="D231" s="7" t="s">
        <v>237</v>
      </c>
      <c r="E231" s="7">
        <v>9061</v>
      </c>
      <c r="F231" s="7" t="s">
        <v>12</v>
      </c>
      <c r="G231" s="7">
        <v>60.04</v>
      </c>
    </row>
    <row r="232" spans="2:7" ht="14.25">
      <c r="B232" s="7" t="s">
        <v>259</v>
      </c>
      <c r="C232" s="8" t="s">
        <v>249</v>
      </c>
      <c r="D232" s="7" t="s">
        <v>238</v>
      </c>
      <c r="E232" s="7">
        <v>9062</v>
      </c>
      <c r="F232" s="7" t="s">
        <v>10</v>
      </c>
      <c r="G232" s="7">
        <v>7.14</v>
      </c>
    </row>
    <row r="233" spans="2:7" ht="14.25">
      <c r="B233" s="7" t="s">
        <v>259</v>
      </c>
      <c r="C233" s="8" t="s">
        <v>249</v>
      </c>
      <c r="D233" s="7" t="s">
        <v>239</v>
      </c>
      <c r="E233" s="7">
        <v>9063</v>
      </c>
      <c r="F233" s="7" t="s">
        <v>15</v>
      </c>
      <c r="G233" s="7">
        <v>9.63</v>
      </c>
    </row>
    <row r="234" spans="2:5" ht="14.25">
      <c r="B234" s="7" t="s">
        <v>259</v>
      </c>
      <c r="C234" s="8" t="s">
        <v>249</v>
      </c>
      <c r="D234" s="7" t="s">
        <v>239</v>
      </c>
      <c r="E234" s="7">
        <v>9063</v>
      </c>
    </row>
    <row r="235" spans="2:7" ht="14.25">
      <c r="B235" s="7" t="s">
        <v>259</v>
      </c>
      <c r="C235" s="8" t="s">
        <v>249</v>
      </c>
      <c r="D235" s="7" t="s">
        <v>240</v>
      </c>
      <c r="E235" s="7">
        <v>9064</v>
      </c>
      <c r="F235" s="7" t="s">
        <v>10</v>
      </c>
      <c r="G235" s="7">
        <v>34.69</v>
      </c>
    </row>
    <row r="236" spans="2:6" ht="14.25">
      <c r="B236" s="7" t="s">
        <v>259</v>
      </c>
      <c r="C236" s="8" t="s">
        <v>249</v>
      </c>
      <c r="D236" s="7" t="s">
        <v>241</v>
      </c>
      <c r="E236" s="7">
        <v>9065</v>
      </c>
      <c r="F236" s="7" t="s">
        <v>8</v>
      </c>
    </row>
    <row r="237" spans="2:7" ht="14.25">
      <c r="B237" s="7" t="s">
        <v>259</v>
      </c>
      <c r="C237" s="8" t="s">
        <v>249</v>
      </c>
      <c r="D237" s="7" t="s">
        <v>241</v>
      </c>
      <c r="E237" s="7">
        <v>9065</v>
      </c>
      <c r="G237" s="7">
        <v>137.61</v>
      </c>
    </row>
    <row r="238" spans="2:7" ht="14.25">
      <c r="B238" s="7" t="s">
        <v>259</v>
      </c>
      <c r="C238" s="8" t="s">
        <v>249</v>
      </c>
      <c r="D238" s="7" t="s">
        <v>242</v>
      </c>
      <c r="E238" s="7">
        <v>9066</v>
      </c>
      <c r="F238" s="7" t="s">
        <v>12</v>
      </c>
      <c r="G238" s="7">
        <v>53.73</v>
      </c>
    </row>
    <row r="239" spans="2:7" ht="14.25">
      <c r="B239" s="7" t="s">
        <v>259</v>
      </c>
      <c r="C239" s="8" t="s">
        <v>249</v>
      </c>
      <c r="D239" s="7" t="s">
        <v>243</v>
      </c>
      <c r="E239" s="7">
        <v>9067</v>
      </c>
      <c r="F239" s="7" t="s">
        <v>10</v>
      </c>
      <c r="G239" s="7">
        <v>9.51</v>
      </c>
    </row>
    <row r="240" spans="2:7" ht="14.25">
      <c r="B240" s="7" t="s">
        <v>259</v>
      </c>
      <c r="C240" s="8" t="s">
        <v>249</v>
      </c>
      <c r="D240" s="7" t="s">
        <v>244</v>
      </c>
      <c r="E240" s="7">
        <v>9068</v>
      </c>
      <c r="F240" s="7" t="s">
        <v>10</v>
      </c>
      <c r="G240" s="7">
        <v>33.45</v>
      </c>
    </row>
    <row r="241" spans="2:6" ht="14.25">
      <c r="B241" s="7" t="s">
        <v>259</v>
      </c>
      <c r="C241" s="8" t="s">
        <v>249</v>
      </c>
      <c r="D241" s="7" t="s">
        <v>245</v>
      </c>
      <c r="E241" s="7">
        <v>9069</v>
      </c>
      <c r="F241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2" sqref="A12:I12"/>
    </sheetView>
  </sheetViews>
  <sheetFormatPr defaultColWidth="9.140625" defaultRowHeight="15"/>
  <cols>
    <col min="1" max="1" width="33.140625" style="0" customWidth="1"/>
    <col min="2" max="2" width="12.8515625" style="0" customWidth="1"/>
    <col min="3" max="3" width="2.421875" style="0" customWidth="1"/>
    <col min="4" max="4" width="12.28125" style="0" customWidth="1"/>
    <col min="5" max="5" width="13.28125" style="0" customWidth="1"/>
    <col min="6" max="6" width="12.421875" style="0" customWidth="1"/>
    <col min="7" max="7" width="12.8515625" style="0" customWidth="1"/>
    <col min="8" max="8" width="15.7109375" style="0" customWidth="1"/>
    <col min="9" max="9" width="11.8515625" style="0" customWidth="1"/>
  </cols>
  <sheetData>
    <row r="1" spans="1:9" ht="14.25">
      <c r="A1" s="228"/>
      <c r="B1" s="229"/>
      <c r="C1" s="229"/>
      <c r="D1" s="229"/>
      <c r="E1" s="229"/>
      <c r="F1" s="229"/>
      <c r="G1" s="229"/>
      <c r="H1" s="694"/>
      <c r="I1" s="695"/>
    </row>
    <row r="2" spans="1:9" ht="15">
      <c r="A2" s="230"/>
      <c r="B2" s="231"/>
      <c r="C2" s="231"/>
      <c r="D2" s="231"/>
      <c r="E2" s="231"/>
      <c r="F2" s="231"/>
      <c r="G2" s="231"/>
      <c r="H2" s="231"/>
      <c r="I2" s="232"/>
    </row>
    <row r="3" spans="1:9" ht="15">
      <c r="A3" s="230"/>
      <c r="B3" s="231"/>
      <c r="C3" s="231"/>
      <c r="D3" s="231"/>
      <c r="E3" s="231"/>
      <c r="F3" s="231"/>
      <c r="G3" s="231"/>
      <c r="H3" s="231"/>
      <c r="I3" s="232"/>
    </row>
    <row r="4" spans="1:9" ht="22.5">
      <c r="A4" s="230"/>
      <c r="B4" s="231"/>
      <c r="C4" s="233"/>
      <c r="D4" s="231"/>
      <c r="E4" s="233"/>
      <c r="F4" s="231"/>
      <c r="G4" s="231"/>
      <c r="H4" s="231"/>
      <c r="I4" s="232"/>
    </row>
    <row r="5" spans="1:9" ht="15">
      <c r="A5" s="230"/>
      <c r="B5" s="231"/>
      <c r="C5" s="231"/>
      <c r="D5" s="231"/>
      <c r="E5" s="231"/>
      <c r="F5" s="231"/>
      <c r="G5" s="231"/>
      <c r="H5" s="231"/>
      <c r="I5" s="232"/>
    </row>
    <row r="6" spans="1:9" ht="15">
      <c r="A6" s="230"/>
      <c r="B6" s="231"/>
      <c r="C6" s="231"/>
      <c r="D6" s="231"/>
      <c r="E6" s="231"/>
      <c r="F6" s="231"/>
      <c r="G6" s="231"/>
      <c r="H6" s="231"/>
      <c r="I6" s="232"/>
    </row>
    <row r="7" spans="1:9" ht="15">
      <c r="A7" s="230"/>
      <c r="B7" s="231"/>
      <c r="C7" s="231"/>
      <c r="D7" s="231"/>
      <c r="E7" s="231"/>
      <c r="F7" s="231"/>
      <c r="G7" s="231"/>
      <c r="H7" s="231"/>
      <c r="I7" s="232"/>
    </row>
    <row r="8" spans="1:9" ht="14.25">
      <c r="A8" s="230"/>
      <c r="B8" s="234"/>
      <c r="C8" s="235"/>
      <c r="D8" s="696"/>
      <c r="E8" s="696"/>
      <c r="F8" s="696"/>
      <c r="G8" s="235"/>
      <c r="H8" s="236"/>
      <c r="I8" s="237"/>
    </row>
    <row r="9" spans="1:9" ht="17.25">
      <c r="A9" s="697" t="s">
        <v>463</v>
      </c>
      <c r="B9" s="698"/>
      <c r="C9" s="698"/>
      <c r="D9" s="698"/>
      <c r="E9" s="698"/>
      <c r="F9" s="698"/>
      <c r="G9" s="698"/>
      <c r="H9" s="698"/>
      <c r="I9" s="699"/>
    </row>
    <row r="10" spans="1:9" ht="17.25">
      <c r="A10" s="697" t="s">
        <v>464</v>
      </c>
      <c r="B10" s="698"/>
      <c r="C10" s="698"/>
      <c r="D10" s="698"/>
      <c r="E10" s="698"/>
      <c r="F10" s="698"/>
      <c r="G10" s="698"/>
      <c r="H10" s="698"/>
      <c r="I10" s="699"/>
    </row>
    <row r="11" spans="1:9" ht="17.25">
      <c r="A11" s="697" t="s">
        <v>465</v>
      </c>
      <c r="B11" s="698"/>
      <c r="C11" s="698"/>
      <c r="D11" s="698"/>
      <c r="E11" s="698"/>
      <c r="F11" s="698"/>
      <c r="G11" s="698"/>
      <c r="H11" s="698"/>
      <c r="I11" s="699"/>
    </row>
    <row r="12" spans="1:9" ht="15.75" customHeight="1">
      <c r="A12" s="700" t="s">
        <v>466</v>
      </c>
      <c r="B12" s="701"/>
      <c r="C12" s="701"/>
      <c r="D12" s="701"/>
      <c r="E12" s="701"/>
      <c r="F12" s="701"/>
      <c r="G12" s="701"/>
      <c r="H12" s="701"/>
      <c r="I12" s="702"/>
    </row>
    <row r="13" spans="1:9" ht="15.75">
      <c r="A13" s="238"/>
      <c r="B13" s="239"/>
      <c r="C13" s="239"/>
      <c r="D13" s="239"/>
      <c r="E13" s="239"/>
      <c r="F13" s="239"/>
      <c r="G13" s="239"/>
      <c r="H13" s="239"/>
      <c r="I13" s="240"/>
    </row>
    <row r="14" spans="1:9" ht="20.25">
      <c r="A14" s="241"/>
      <c r="B14" s="242"/>
      <c r="C14" s="242"/>
      <c r="D14" s="242"/>
      <c r="E14" s="242"/>
      <c r="F14" s="242"/>
      <c r="G14" s="242"/>
      <c r="H14" s="242"/>
      <c r="I14" s="243"/>
    </row>
    <row r="15" spans="1:9" ht="22.5" customHeight="1" thickBot="1">
      <c r="A15" s="692" t="s">
        <v>450</v>
      </c>
      <c r="B15" s="692"/>
      <c r="C15" s="692"/>
      <c r="D15" s="692"/>
      <c r="E15" s="692"/>
      <c r="F15" s="692"/>
      <c r="G15" s="692"/>
      <c r="H15" s="692"/>
      <c r="I15" s="692"/>
    </row>
    <row r="16" spans="1:9" ht="14.25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24">
      <c r="A18" s="693" t="s">
        <v>467</v>
      </c>
      <c r="B18" s="693"/>
      <c r="C18" s="693"/>
      <c r="D18" s="693"/>
      <c r="E18" s="693"/>
      <c r="F18" s="693"/>
      <c r="G18" s="693"/>
      <c r="H18" s="693"/>
      <c r="I18" s="693"/>
    </row>
    <row r="19" spans="1:9" ht="24">
      <c r="A19" s="190"/>
      <c r="B19" s="693"/>
      <c r="C19" s="693"/>
      <c r="D19" s="693"/>
      <c r="E19" s="693"/>
      <c r="F19" s="693"/>
      <c r="G19" s="693"/>
      <c r="H19" s="693"/>
      <c r="I19" s="190"/>
    </row>
    <row r="20" spans="1:9" ht="16.5">
      <c r="A20" s="686" t="s">
        <v>468</v>
      </c>
      <c r="B20" s="686"/>
      <c r="C20" s="686"/>
      <c r="D20" s="691" t="s">
        <v>469</v>
      </c>
      <c r="E20" s="691"/>
      <c r="F20" s="691"/>
      <c r="G20" s="691"/>
      <c r="H20" s="691"/>
      <c r="I20" s="691"/>
    </row>
    <row r="21" spans="1:9" ht="39.75" customHeight="1">
      <c r="A21" s="704" t="s">
        <v>451</v>
      </c>
      <c r="B21" s="705"/>
      <c r="C21" s="706"/>
      <c r="D21" s="707"/>
      <c r="E21" s="708"/>
      <c r="F21" s="708"/>
      <c r="G21" s="708"/>
      <c r="H21" s="708"/>
      <c r="I21" s="709"/>
    </row>
    <row r="22" spans="1:9" ht="24.75" customHeight="1">
      <c r="A22" s="686" t="s">
        <v>452</v>
      </c>
      <c r="B22" s="686"/>
      <c r="C22" s="686"/>
      <c r="D22" s="691"/>
      <c r="E22" s="691"/>
      <c r="F22" s="691"/>
      <c r="G22" s="691"/>
      <c r="H22" s="691"/>
      <c r="I22" s="691"/>
    </row>
    <row r="23" spans="1:9" ht="24.75" customHeight="1">
      <c r="A23" s="686" t="s">
        <v>470</v>
      </c>
      <c r="B23" s="686"/>
      <c r="C23" s="686"/>
      <c r="D23" s="691"/>
      <c r="E23" s="691"/>
      <c r="F23" s="691"/>
      <c r="G23" s="691"/>
      <c r="H23" s="691"/>
      <c r="I23" s="691"/>
    </row>
    <row r="24" spans="1:9" ht="24.75" customHeight="1">
      <c r="A24" s="686" t="s">
        <v>0</v>
      </c>
      <c r="B24" s="686"/>
      <c r="C24" s="686"/>
      <c r="D24" s="691"/>
      <c r="E24" s="691"/>
      <c r="F24" s="691"/>
      <c r="G24" s="691"/>
      <c r="H24" s="691"/>
      <c r="I24" s="691"/>
    </row>
    <row r="25" spans="1:9" ht="24" customHeight="1">
      <c r="A25" s="686" t="s">
        <v>453</v>
      </c>
      <c r="B25" s="686"/>
      <c r="C25" s="686"/>
      <c r="D25" s="691" t="s">
        <v>597</v>
      </c>
      <c r="E25" s="691"/>
      <c r="F25" s="691"/>
      <c r="G25" s="691"/>
      <c r="H25" s="691"/>
      <c r="I25" s="691"/>
    </row>
    <row r="26" spans="1:9" ht="33" customHeight="1">
      <c r="A26" s="686" t="s">
        <v>483</v>
      </c>
      <c r="B26" s="686"/>
      <c r="C26" s="686"/>
      <c r="D26" s="687"/>
      <c r="E26" s="688"/>
      <c r="F26" s="688"/>
      <c r="G26" s="688"/>
      <c r="H26" s="688"/>
      <c r="I26" s="689"/>
    </row>
    <row r="27" spans="1:9" ht="33" customHeight="1">
      <c r="A27" s="686" t="s">
        <v>484</v>
      </c>
      <c r="B27" s="686"/>
      <c r="C27" s="686"/>
      <c r="D27" s="687"/>
      <c r="E27" s="688"/>
      <c r="F27" s="688"/>
      <c r="G27" s="688"/>
      <c r="H27" s="688"/>
      <c r="I27" s="689"/>
    </row>
    <row r="28" spans="1:9" ht="33" customHeight="1">
      <c r="A28" s="686" t="s">
        <v>485</v>
      </c>
      <c r="B28" s="686"/>
      <c r="C28" s="686"/>
      <c r="D28" s="687"/>
      <c r="E28" s="688"/>
      <c r="F28" s="688"/>
      <c r="G28" s="688"/>
      <c r="H28" s="688"/>
      <c r="I28" s="689"/>
    </row>
    <row r="29" spans="1:9" ht="30.75" customHeight="1">
      <c r="A29" s="686" t="s">
        <v>471</v>
      </c>
      <c r="B29" s="686"/>
      <c r="C29" s="686"/>
      <c r="D29" s="203" t="s">
        <v>472</v>
      </c>
      <c r="E29" s="204">
        <v>32874</v>
      </c>
      <c r="F29" s="203" t="s">
        <v>473</v>
      </c>
      <c r="G29" s="204">
        <v>32874</v>
      </c>
      <c r="H29" s="203" t="s">
        <v>474</v>
      </c>
      <c r="I29" s="203"/>
    </row>
    <row r="30" spans="1:9" ht="30.75" customHeight="1">
      <c r="A30" s="261"/>
      <c r="B30" s="262"/>
      <c r="C30" s="262"/>
      <c r="D30" s="263"/>
      <c r="E30" s="264"/>
      <c r="F30" s="263"/>
      <c r="G30" s="264"/>
      <c r="H30" s="263"/>
      <c r="I30" s="265"/>
    </row>
    <row r="31" spans="1:9" s="205" customFormat="1" ht="18" customHeight="1">
      <c r="A31" s="212"/>
      <c r="B31" s="213" t="s">
        <v>475</v>
      </c>
      <c r="C31" s="226" t="s">
        <v>476</v>
      </c>
      <c r="D31" s="214"/>
      <c r="E31" s="215"/>
      <c r="F31" s="216"/>
      <c r="G31" s="216"/>
      <c r="H31" s="216"/>
      <c r="I31" s="217"/>
    </row>
    <row r="32" spans="1:9" s="205" customFormat="1" ht="18" customHeight="1">
      <c r="A32" s="218"/>
      <c r="B32" s="208"/>
      <c r="C32" s="208"/>
      <c r="D32" s="207"/>
      <c r="E32" s="207"/>
      <c r="I32" s="219"/>
    </row>
    <row r="33" spans="1:9" ht="15" customHeight="1">
      <c r="A33" s="220"/>
      <c r="B33" s="221" t="s">
        <v>475</v>
      </c>
      <c r="C33" s="227" t="s">
        <v>477</v>
      </c>
      <c r="D33" s="222"/>
      <c r="E33" s="223"/>
      <c r="F33" s="224"/>
      <c r="G33" s="224"/>
      <c r="H33" s="224"/>
      <c r="I33" s="225"/>
    </row>
    <row r="34" spans="1:9" ht="15" customHeight="1">
      <c r="A34" s="209"/>
      <c r="B34" s="210"/>
      <c r="C34" s="266"/>
      <c r="D34" s="208"/>
      <c r="E34" s="211"/>
      <c r="F34" s="209"/>
      <c r="G34" s="209"/>
      <c r="H34" s="209"/>
      <c r="I34" s="209"/>
    </row>
    <row r="35" spans="1:9" ht="15" customHeight="1">
      <c r="A35" s="244"/>
      <c r="B35" s="267"/>
      <c r="C35" s="268"/>
      <c r="D35" s="269"/>
      <c r="E35" s="270"/>
      <c r="F35" s="244"/>
      <c r="G35" s="244"/>
      <c r="H35" s="244"/>
      <c r="I35" s="244"/>
    </row>
    <row r="36" spans="1:9" ht="25.5" customHeight="1">
      <c r="A36" s="685" t="s">
        <v>455</v>
      </c>
      <c r="B36" s="685"/>
      <c r="C36" s="685"/>
      <c r="D36" s="685"/>
      <c r="E36" s="703" t="s">
        <v>457</v>
      </c>
      <c r="F36" s="703"/>
      <c r="G36" s="703"/>
      <c r="H36" s="703"/>
      <c r="I36" s="703"/>
    </row>
    <row r="37" spans="1:9" ht="16.5">
      <c r="A37" s="274"/>
      <c r="B37" s="274"/>
      <c r="C37" s="274"/>
      <c r="D37" s="274"/>
      <c r="E37" s="191"/>
      <c r="F37" s="191"/>
      <c r="G37" s="191"/>
      <c r="H37" s="191"/>
      <c r="I37" s="191"/>
    </row>
    <row r="38" spans="1:9" ht="19.5" customHeight="1">
      <c r="A38" s="685" t="s">
        <v>456</v>
      </c>
      <c r="B38" s="685"/>
      <c r="C38" s="685"/>
      <c r="D38" s="685"/>
      <c r="E38" s="193"/>
      <c r="F38" s="191"/>
      <c r="G38" s="191"/>
      <c r="H38" s="191"/>
      <c r="I38" s="191"/>
    </row>
    <row r="39" spans="1:9" ht="18">
      <c r="A39" s="271"/>
      <c r="B39" s="271"/>
      <c r="C39" s="271"/>
      <c r="D39" s="271"/>
      <c r="E39" s="191"/>
      <c r="F39" s="191"/>
      <c r="G39" s="191"/>
      <c r="H39" s="191"/>
      <c r="I39" s="191"/>
    </row>
    <row r="40" spans="1:9" ht="17.25">
      <c r="A40" s="272"/>
      <c r="B40" s="273"/>
      <c r="C40" s="273"/>
      <c r="D40" s="273"/>
      <c r="E40" s="257" t="s">
        <v>478</v>
      </c>
      <c r="F40" s="257" t="s">
        <v>479</v>
      </c>
      <c r="G40" s="257" t="s">
        <v>480</v>
      </c>
      <c r="H40" s="245"/>
      <c r="I40" s="246"/>
    </row>
    <row r="41" spans="1:9" ht="22.5" customHeight="1">
      <c r="A41" s="710" t="s">
        <v>481</v>
      </c>
      <c r="B41" s="711"/>
      <c r="C41" s="711"/>
      <c r="D41" s="712"/>
      <c r="E41" s="260">
        <f>'[1]Riepilogo I SAL'!E36</f>
        <v>0</v>
      </c>
      <c r="F41" s="259">
        <f>'[1]Riepilogo II SAL'!E37</f>
        <v>0</v>
      </c>
      <c r="G41" s="260">
        <f>'[1]Riepilogo SALDO'!E37</f>
        <v>0</v>
      </c>
      <c r="H41" s="247"/>
      <c r="I41" s="248"/>
    </row>
    <row r="42" spans="1:9" ht="21.75" customHeight="1">
      <c r="A42" s="275"/>
      <c r="B42" s="276"/>
      <c r="C42" s="276"/>
      <c r="D42" s="276"/>
      <c r="E42" s="258"/>
      <c r="F42" s="258"/>
      <c r="G42" s="258"/>
      <c r="H42" s="249"/>
      <c r="I42" s="250"/>
    </row>
    <row r="43" spans="1:9" ht="19.5" customHeight="1">
      <c r="A43" s="710" t="s">
        <v>482</v>
      </c>
      <c r="B43" s="711"/>
      <c r="C43" s="711"/>
      <c r="D43" s="712"/>
      <c r="E43" s="259">
        <f>'[1]Riepilogo I SAL'!D36</f>
        <v>0</v>
      </c>
      <c r="F43" s="259">
        <f>'[1]Riepilogo II SAL'!D37</f>
        <v>0</v>
      </c>
      <c r="G43" s="260">
        <f>'[1]Riepilogo SALDO'!D37</f>
        <v>0</v>
      </c>
      <c r="H43" s="251"/>
      <c r="I43" s="252"/>
    </row>
    <row r="44" spans="1:9" ht="15">
      <c r="A44" s="253"/>
      <c r="B44" s="254"/>
      <c r="C44" s="254"/>
      <c r="D44" s="254"/>
      <c r="E44" s="254"/>
      <c r="F44" s="254"/>
      <c r="G44" s="254"/>
      <c r="H44" s="255"/>
      <c r="I44" s="256"/>
    </row>
    <row r="45" spans="1:9" ht="15">
      <c r="A45" s="281"/>
      <c r="B45" s="281"/>
      <c r="C45" s="281"/>
      <c r="D45" s="281"/>
      <c r="E45" s="281"/>
      <c r="F45" s="281"/>
      <c r="G45" s="281"/>
      <c r="H45" s="282"/>
      <c r="I45" s="282"/>
    </row>
    <row r="46" spans="1:9" ht="43.5" customHeight="1">
      <c r="A46" s="283" t="s">
        <v>461</v>
      </c>
      <c r="B46" s="284"/>
      <c r="C46" s="284"/>
      <c r="D46" s="284"/>
      <c r="E46" s="284"/>
      <c r="F46" s="284"/>
      <c r="G46" s="284"/>
      <c r="H46" s="229"/>
      <c r="I46" s="285"/>
    </row>
    <row r="47" spans="1:9" ht="21.75" customHeight="1">
      <c r="A47" s="691" t="s">
        <v>458</v>
      </c>
      <c r="B47" s="691"/>
      <c r="C47" s="691"/>
      <c r="D47" s="687"/>
      <c r="E47" s="194"/>
      <c r="F47" s="195"/>
      <c r="G47" s="195"/>
      <c r="H47" s="286"/>
      <c r="I47" s="287"/>
    </row>
    <row r="48" spans="1:9" ht="21.75" customHeight="1">
      <c r="A48" s="691" t="s">
        <v>459</v>
      </c>
      <c r="B48" s="691"/>
      <c r="C48" s="691"/>
      <c r="D48" s="687"/>
      <c r="E48" s="197"/>
      <c r="F48" s="196"/>
      <c r="G48" s="196"/>
      <c r="H48" s="42"/>
      <c r="I48" s="288"/>
    </row>
    <row r="49" spans="1:9" ht="14.25">
      <c r="A49" s="230"/>
      <c r="B49" s="231"/>
      <c r="C49" s="231"/>
      <c r="D49" s="231"/>
      <c r="E49" s="231"/>
      <c r="F49" s="231"/>
      <c r="G49" s="231"/>
      <c r="H49" s="42"/>
      <c r="I49" s="288"/>
    </row>
    <row r="50" spans="1:9" ht="14.25">
      <c r="A50" s="289" t="s">
        <v>454</v>
      </c>
      <c r="B50" s="231"/>
      <c r="C50" s="231"/>
      <c r="D50" s="231"/>
      <c r="E50" s="231"/>
      <c r="F50" s="231"/>
      <c r="G50" s="231"/>
      <c r="H50" s="42"/>
      <c r="I50" s="288"/>
    </row>
    <row r="51" spans="1:9" ht="72" customHeight="1">
      <c r="A51" s="290" t="s">
        <v>460</v>
      </c>
      <c r="B51" s="291"/>
      <c r="C51" s="291"/>
      <c r="D51" s="291"/>
      <c r="E51" s="291"/>
      <c r="F51" s="291"/>
      <c r="G51" s="291"/>
      <c r="H51" s="21"/>
      <c r="I51" s="292"/>
    </row>
    <row r="53" spans="1:11" ht="14.25">
      <c r="A53" s="206" t="s">
        <v>486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</row>
    <row r="54" spans="1:11" ht="14.2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</row>
    <row r="55" spans="1:11" ht="39" customHeight="1">
      <c r="A55" s="279" t="s">
        <v>487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</row>
    <row r="56" spans="1:11" ht="14.25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</row>
    <row r="57" spans="1:11" ht="14.25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14.25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</row>
    <row r="59" spans="1:11" ht="14.25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1" ht="14.25">
      <c r="A60" s="280" t="s">
        <v>488</v>
      </c>
      <c r="B60" s="280"/>
      <c r="C60" s="280"/>
      <c r="D60" s="280"/>
      <c r="E60" s="280"/>
      <c r="F60" s="280"/>
      <c r="G60" s="690" t="s">
        <v>489</v>
      </c>
      <c r="H60" s="690"/>
      <c r="I60" s="690"/>
      <c r="J60" s="277"/>
      <c r="K60" s="279"/>
    </row>
    <row r="61" spans="1:11" ht="39" customHeight="1">
      <c r="A61" s="279" t="s">
        <v>490</v>
      </c>
      <c r="B61" s="279"/>
      <c r="C61" s="279"/>
      <c r="D61" s="279" t="s">
        <v>491</v>
      </c>
      <c r="E61" s="279"/>
      <c r="F61" s="279" t="s">
        <v>492</v>
      </c>
      <c r="G61" s="279"/>
      <c r="H61" s="279"/>
      <c r="I61" s="279"/>
      <c r="J61" s="277"/>
      <c r="K61" s="279"/>
    </row>
    <row r="62" spans="1:11" ht="14.2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</row>
  </sheetData>
  <sheetProtection/>
  <mergeCells count="36">
    <mergeCell ref="A48:D48"/>
    <mergeCell ref="A47:D47"/>
    <mergeCell ref="A36:D36"/>
    <mergeCell ref="E36:I36"/>
    <mergeCell ref="A21:C21"/>
    <mergeCell ref="D21:I21"/>
    <mergeCell ref="A22:C22"/>
    <mergeCell ref="D22:I22"/>
    <mergeCell ref="A41:D41"/>
    <mergeCell ref="A43:D43"/>
    <mergeCell ref="A15:I15"/>
    <mergeCell ref="A18:I18"/>
    <mergeCell ref="B19:H19"/>
    <mergeCell ref="H1:I1"/>
    <mergeCell ref="D8:F8"/>
    <mergeCell ref="A9:I9"/>
    <mergeCell ref="A10:I10"/>
    <mergeCell ref="A11:I11"/>
    <mergeCell ref="A12:I12"/>
    <mergeCell ref="G60:I60"/>
    <mergeCell ref="A20:C20"/>
    <mergeCell ref="D20:I20"/>
    <mergeCell ref="A25:C25"/>
    <mergeCell ref="D25:I25"/>
    <mergeCell ref="A29:C29"/>
    <mergeCell ref="A23:C23"/>
    <mergeCell ref="D23:I23"/>
    <mergeCell ref="A24:C24"/>
    <mergeCell ref="D24:I24"/>
    <mergeCell ref="A38:D38"/>
    <mergeCell ref="A26:C26"/>
    <mergeCell ref="D26:I26"/>
    <mergeCell ref="A27:C27"/>
    <mergeCell ref="D27:I27"/>
    <mergeCell ref="A28:C28"/>
    <mergeCell ref="D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0">
      <selection activeCell="D82" sqref="D82"/>
    </sheetView>
  </sheetViews>
  <sheetFormatPr defaultColWidth="9.140625" defaultRowHeight="15"/>
  <cols>
    <col min="1" max="1" width="22.00390625" style="300" customWidth="1"/>
    <col min="2" max="2" width="12.8515625" style="300" customWidth="1"/>
    <col min="3" max="3" width="17.00390625" style="300" customWidth="1"/>
    <col min="4" max="4" width="12.28125" style="300" customWidth="1"/>
    <col min="5" max="5" width="13.28125" style="300" customWidth="1"/>
    <col min="6" max="6" width="12.421875" style="300" customWidth="1"/>
    <col min="7" max="7" width="12.8515625" style="300" customWidth="1"/>
    <col min="8" max="8" width="10.140625" style="300" customWidth="1"/>
    <col min="9" max="9" width="10.7109375" style="300" customWidth="1"/>
    <col min="10" max="16384" width="8.8515625" style="300" customWidth="1"/>
  </cols>
  <sheetData>
    <row r="1" spans="1:9" ht="14.25">
      <c r="A1" s="298"/>
      <c r="B1" s="299"/>
      <c r="C1" s="299"/>
      <c r="D1" s="299"/>
      <c r="E1" s="299"/>
      <c r="F1" s="299"/>
      <c r="G1" s="299"/>
      <c r="H1" s="729"/>
      <c r="I1" s="730"/>
    </row>
    <row r="2" spans="1:9" ht="15">
      <c r="A2" s="301"/>
      <c r="B2" s="282"/>
      <c r="C2" s="282"/>
      <c r="D2" s="282"/>
      <c r="E2" s="282"/>
      <c r="F2" s="282"/>
      <c r="G2" s="282"/>
      <c r="H2" s="282"/>
      <c r="I2" s="302"/>
    </row>
    <row r="3" spans="1:9" ht="15">
      <c r="A3" s="301"/>
      <c r="B3" s="282"/>
      <c r="C3" s="282"/>
      <c r="D3" s="282"/>
      <c r="E3" s="282"/>
      <c r="F3" s="282"/>
      <c r="G3" s="282"/>
      <c r="H3" s="282"/>
      <c r="I3" s="302"/>
    </row>
    <row r="4" spans="1:9" ht="22.5">
      <c r="A4" s="301"/>
      <c r="B4" s="282"/>
      <c r="C4" s="303"/>
      <c r="D4" s="282"/>
      <c r="E4" s="303"/>
      <c r="F4" s="282"/>
      <c r="G4" s="282"/>
      <c r="H4" s="282"/>
      <c r="I4" s="302"/>
    </row>
    <row r="5" spans="1:9" ht="15">
      <c r="A5" s="301"/>
      <c r="B5" s="282"/>
      <c r="C5" s="282"/>
      <c r="D5" s="282"/>
      <c r="E5" s="282"/>
      <c r="F5" s="282"/>
      <c r="G5" s="282"/>
      <c r="H5" s="282"/>
      <c r="I5" s="302"/>
    </row>
    <row r="6" spans="1:9" ht="15">
      <c r="A6" s="301"/>
      <c r="B6" s="282"/>
      <c r="C6" s="282"/>
      <c r="D6" s="282"/>
      <c r="E6" s="282"/>
      <c r="F6" s="282"/>
      <c r="G6" s="282"/>
      <c r="H6" s="282"/>
      <c r="I6" s="302"/>
    </row>
    <row r="7" spans="1:9" ht="15">
      <c r="A7" s="301"/>
      <c r="B7" s="282"/>
      <c r="C7" s="282"/>
      <c r="D7" s="282"/>
      <c r="E7" s="282"/>
      <c r="F7" s="282"/>
      <c r="G7" s="282"/>
      <c r="H7" s="282"/>
      <c r="I7" s="302"/>
    </row>
    <row r="8" spans="1:9" ht="15">
      <c r="A8" s="301"/>
      <c r="B8" s="304"/>
      <c r="C8" s="305"/>
      <c r="D8" s="731"/>
      <c r="E8" s="731"/>
      <c r="F8" s="731"/>
      <c r="G8" s="305"/>
      <c r="H8" s="306"/>
      <c r="I8" s="307"/>
    </row>
    <row r="9" spans="1:9" ht="17.25">
      <c r="A9" s="732" t="s">
        <v>463</v>
      </c>
      <c r="B9" s="733"/>
      <c r="C9" s="733"/>
      <c r="D9" s="733"/>
      <c r="E9" s="733"/>
      <c r="F9" s="733"/>
      <c r="G9" s="733"/>
      <c r="H9" s="733"/>
      <c r="I9" s="734"/>
    </row>
    <row r="10" spans="1:9" ht="17.25">
      <c r="A10" s="732" t="s">
        <v>464</v>
      </c>
      <c r="B10" s="733"/>
      <c r="C10" s="733"/>
      <c r="D10" s="733"/>
      <c r="E10" s="733"/>
      <c r="F10" s="733"/>
      <c r="G10" s="733"/>
      <c r="H10" s="733"/>
      <c r="I10" s="734"/>
    </row>
    <row r="11" spans="1:9" ht="17.25">
      <c r="A11" s="732" t="s">
        <v>465</v>
      </c>
      <c r="B11" s="733"/>
      <c r="C11" s="733"/>
      <c r="D11" s="733"/>
      <c r="E11" s="733"/>
      <c r="F11" s="733"/>
      <c r="G11" s="733"/>
      <c r="H11" s="733"/>
      <c r="I11" s="734"/>
    </row>
    <row r="12" spans="1:9" ht="15.75" customHeight="1">
      <c r="A12" s="735" t="s">
        <v>466</v>
      </c>
      <c r="B12" s="736"/>
      <c r="C12" s="736"/>
      <c r="D12" s="736"/>
      <c r="E12" s="736"/>
      <c r="F12" s="736"/>
      <c r="G12" s="736"/>
      <c r="H12" s="736"/>
      <c r="I12" s="737"/>
    </row>
    <row r="13" spans="1:9" ht="15.75">
      <c r="A13" s="308"/>
      <c r="B13" s="309"/>
      <c r="C13" s="309"/>
      <c r="D13" s="309"/>
      <c r="E13" s="309"/>
      <c r="F13" s="309"/>
      <c r="G13" s="309"/>
      <c r="H13" s="309"/>
      <c r="I13" s="310"/>
    </row>
    <row r="14" spans="1:9" ht="20.25">
      <c r="A14" s="311"/>
      <c r="B14" s="312"/>
      <c r="C14" s="312"/>
      <c r="D14" s="312"/>
      <c r="E14" s="312"/>
      <c r="F14" s="312"/>
      <c r="G14" s="312"/>
      <c r="H14" s="312"/>
      <c r="I14" s="313"/>
    </row>
    <row r="15" spans="1:9" ht="22.5" customHeight="1" thickBot="1">
      <c r="A15" s="728" t="s">
        <v>450</v>
      </c>
      <c r="B15" s="728"/>
      <c r="C15" s="728"/>
      <c r="D15" s="728"/>
      <c r="E15" s="728"/>
      <c r="F15" s="728"/>
      <c r="G15" s="728"/>
      <c r="H15" s="728"/>
      <c r="I15" s="728"/>
    </row>
    <row r="16" spans="1:9" ht="14.25">
      <c r="A16" s="314"/>
      <c r="B16" s="314"/>
      <c r="C16" s="314"/>
      <c r="D16" s="314"/>
      <c r="E16" s="314"/>
      <c r="F16" s="314"/>
      <c r="G16" s="314"/>
      <c r="H16" s="314"/>
      <c r="I16" s="314"/>
    </row>
    <row r="17" spans="1:9" ht="25.5" customHeight="1" thickBot="1">
      <c r="A17" s="723" t="s">
        <v>518</v>
      </c>
      <c r="B17" s="723"/>
      <c r="C17" s="723"/>
      <c r="D17" s="723"/>
      <c r="E17" s="723"/>
      <c r="F17" s="723"/>
      <c r="G17" s="723"/>
      <c r="H17" s="723"/>
      <c r="I17" s="723"/>
    </row>
    <row r="18" spans="1:9" ht="24" customHeight="1">
      <c r="A18" s="294" t="s">
        <v>516</v>
      </c>
      <c r="B18" s="316"/>
      <c r="C18" s="315"/>
      <c r="D18" s="315"/>
      <c r="E18" s="315"/>
      <c r="F18" s="315"/>
      <c r="G18" s="315"/>
      <c r="H18" s="315"/>
      <c r="I18" s="315"/>
    </row>
    <row r="19" spans="1:9" ht="26.25" customHeight="1">
      <c r="A19" s="295" t="s">
        <v>493</v>
      </c>
      <c r="B19" s="724" t="s">
        <v>0</v>
      </c>
      <c r="C19" s="725"/>
      <c r="D19" s="725"/>
      <c r="E19" s="725"/>
      <c r="F19" s="725"/>
      <c r="G19" s="725"/>
      <c r="H19" s="725"/>
      <c r="I19" s="726"/>
    </row>
    <row r="20" spans="1:9" ht="26.25" customHeight="1">
      <c r="A20" s="296" t="s">
        <v>494</v>
      </c>
      <c r="B20" s="727"/>
      <c r="C20" s="727"/>
      <c r="D20" s="727"/>
      <c r="E20" s="727"/>
      <c r="F20" s="727"/>
      <c r="G20" s="727"/>
      <c r="H20" s="727"/>
      <c r="I20" s="727"/>
    </row>
    <row r="21" spans="1:9" ht="26.25" customHeight="1">
      <c r="A21" s="296" t="s">
        <v>495</v>
      </c>
      <c r="B21" s="715"/>
      <c r="C21" s="715"/>
      <c r="D21" s="715"/>
      <c r="E21" s="715"/>
      <c r="F21" s="715"/>
      <c r="G21" s="715"/>
      <c r="H21" s="715"/>
      <c r="I21" s="715"/>
    </row>
    <row r="22" spans="1:9" ht="26.25" customHeight="1">
      <c r="A22" s="296" t="s">
        <v>496</v>
      </c>
      <c r="B22" s="715"/>
      <c r="C22" s="715"/>
      <c r="D22" s="715"/>
      <c r="E22" s="715"/>
      <c r="F22" s="715"/>
      <c r="G22" s="715"/>
      <c r="H22" s="715"/>
      <c r="I22" s="715"/>
    </row>
    <row r="23" spans="1:9" ht="26.25" customHeight="1">
      <c r="A23" s="296" t="s">
        <v>497</v>
      </c>
      <c r="B23" s="714"/>
      <c r="C23" s="714"/>
      <c r="D23" s="714"/>
      <c r="E23" s="714"/>
      <c r="F23" s="714"/>
      <c r="G23" s="714"/>
      <c r="H23" s="714"/>
      <c r="I23" s="714"/>
    </row>
    <row r="24" spans="1:9" ht="26.25" customHeight="1">
      <c r="A24" s="296" t="s">
        <v>498</v>
      </c>
      <c r="B24" s="714"/>
      <c r="C24" s="714"/>
      <c r="D24" s="714"/>
      <c r="E24" s="714"/>
      <c r="F24" s="714"/>
      <c r="G24" s="714"/>
      <c r="H24" s="714"/>
      <c r="I24" s="714"/>
    </row>
    <row r="25" spans="1:9" ht="26.25" customHeight="1">
      <c r="A25" s="297" t="s">
        <v>499</v>
      </c>
      <c r="B25" s="714"/>
      <c r="C25" s="714"/>
      <c r="D25" s="714"/>
      <c r="E25" s="714"/>
      <c r="F25" s="714"/>
      <c r="G25" s="714"/>
      <c r="H25" s="714"/>
      <c r="I25" s="714"/>
    </row>
    <row r="26" spans="1:9" ht="26.25" customHeight="1">
      <c r="A26" s="295" t="s">
        <v>500</v>
      </c>
      <c r="B26" s="719"/>
      <c r="C26" s="720"/>
      <c r="D26" s="720"/>
      <c r="E26" s="720"/>
      <c r="F26" s="720"/>
      <c r="G26" s="720"/>
      <c r="H26" s="720"/>
      <c r="I26" s="721"/>
    </row>
    <row r="27" spans="1:9" ht="26.25" customHeight="1">
      <c r="A27" s="319" t="s">
        <v>501</v>
      </c>
      <c r="B27" s="722"/>
      <c r="C27" s="722"/>
      <c r="D27" s="722"/>
      <c r="E27" s="722"/>
      <c r="F27" s="722"/>
      <c r="G27" s="722"/>
      <c r="H27" s="722"/>
      <c r="I27" s="722"/>
    </row>
    <row r="28" spans="1:9" ht="26.25" customHeight="1">
      <c r="A28" s="320" t="s">
        <v>517</v>
      </c>
      <c r="B28" s="713"/>
      <c r="C28" s="713"/>
      <c r="D28" s="713"/>
      <c r="E28" s="713"/>
      <c r="F28" s="713"/>
      <c r="G28" s="713"/>
      <c r="H28" s="713"/>
      <c r="I28" s="713"/>
    </row>
    <row r="29" spans="1:9" ht="26.25" customHeight="1">
      <c r="A29" s="320" t="s">
        <v>502</v>
      </c>
      <c r="B29" s="713"/>
      <c r="C29" s="713"/>
      <c r="D29" s="713"/>
      <c r="E29" s="713"/>
      <c r="F29" s="713"/>
      <c r="G29" s="713"/>
      <c r="H29" s="713"/>
      <c r="I29" s="713"/>
    </row>
    <row r="30" spans="1:9" ht="26.25" customHeight="1">
      <c r="A30" s="295" t="s">
        <v>503</v>
      </c>
      <c r="B30" s="718"/>
      <c r="C30" s="718"/>
      <c r="D30" s="718"/>
      <c r="E30" s="718"/>
      <c r="F30" s="718"/>
      <c r="G30" s="718"/>
      <c r="H30" s="718"/>
      <c r="I30" s="718"/>
    </row>
    <row r="31" spans="1:9" s="317" customFormat="1" ht="26.25" customHeight="1">
      <c r="A31" s="296" t="s">
        <v>504</v>
      </c>
      <c r="B31" s="715"/>
      <c r="C31" s="715"/>
      <c r="D31" s="715"/>
      <c r="E31" s="715"/>
      <c r="F31" s="715"/>
      <c r="G31" s="715"/>
      <c r="H31" s="715"/>
      <c r="I31" s="715"/>
    </row>
    <row r="32" spans="1:9" s="317" customFormat="1" ht="26.25" customHeight="1">
      <c r="A32" s="296" t="s">
        <v>505</v>
      </c>
      <c r="B32" s="715"/>
      <c r="C32" s="715"/>
      <c r="D32" s="715"/>
      <c r="E32" s="715"/>
      <c r="F32" s="715"/>
      <c r="G32" s="715"/>
      <c r="H32" s="715"/>
      <c r="I32" s="715"/>
    </row>
    <row r="33" spans="1:9" ht="26.25" customHeight="1">
      <c r="A33" s="296" t="s">
        <v>506</v>
      </c>
      <c r="B33" s="715"/>
      <c r="C33" s="715"/>
      <c r="D33" s="715"/>
      <c r="E33" s="715"/>
      <c r="F33" s="715"/>
      <c r="G33" s="715"/>
      <c r="H33" s="715"/>
      <c r="I33" s="715"/>
    </row>
    <row r="34" spans="1:9" ht="26.25" customHeight="1">
      <c r="A34" s="296" t="s">
        <v>507</v>
      </c>
      <c r="B34" s="716"/>
      <c r="C34" s="716"/>
      <c r="D34" s="716"/>
      <c r="E34" s="716"/>
      <c r="F34" s="716"/>
      <c r="G34" s="716"/>
      <c r="H34" s="716"/>
      <c r="I34" s="716"/>
    </row>
    <row r="35" spans="1:9" ht="26.25" customHeight="1">
      <c r="A35" s="296" t="s">
        <v>508</v>
      </c>
      <c r="B35" s="715"/>
      <c r="C35" s="715"/>
      <c r="D35" s="715"/>
      <c r="E35" s="715"/>
      <c r="F35" s="715"/>
      <c r="G35" s="715"/>
      <c r="H35" s="715"/>
      <c r="I35" s="715"/>
    </row>
    <row r="36" spans="1:9" ht="26.25" customHeight="1">
      <c r="A36" s="296" t="s">
        <v>509</v>
      </c>
      <c r="B36" s="715"/>
      <c r="C36" s="715"/>
      <c r="D36" s="715"/>
      <c r="E36" s="715"/>
      <c r="F36" s="715"/>
      <c r="G36" s="715"/>
      <c r="H36" s="715"/>
      <c r="I36" s="715"/>
    </row>
    <row r="37" spans="1:9" ht="26.25" customHeight="1">
      <c r="A37" s="296" t="s">
        <v>510</v>
      </c>
      <c r="B37" s="715"/>
      <c r="C37" s="715"/>
      <c r="D37" s="715"/>
      <c r="E37" s="715"/>
      <c r="F37" s="715"/>
      <c r="G37" s="715"/>
      <c r="H37" s="715"/>
      <c r="I37" s="715"/>
    </row>
    <row r="38" spans="1:9" ht="26.25" customHeight="1">
      <c r="A38" s="296" t="s">
        <v>511</v>
      </c>
      <c r="B38" s="716"/>
      <c r="C38" s="716"/>
      <c r="D38" s="716"/>
      <c r="E38" s="716"/>
      <c r="F38" s="716"/>
      <c r="G38" s="716"/>
      <c r="H38" s="716"/>
      <c r="I38" s="716"/>
    </row>
    <row r="39" spans="1:9" ht="26.25" customHeight="1">
      <c r="A39" s="295" t="s">
        <v>512</v>
      </c>
      <c r="B39" s="717"/>
      <c r="C39" s="717"/>
      <c r="D39" s="717"/>
      <c r="E39" s="717"/>
      <c r="F39" s="717"/>
      <c r="G39" s="717"/>
      <c r="H39" s="717"/>
      <c r="I39" s="717"/>
    </row>
    <row r="40" spans="1:9" ht="26.25" customHeight="1">
      <c r="A40" s="296" t="s">
        <v>513</v>
      </c>
      <c r="B40" s="713"/>
      <c r="C40" s="713"/>
      <c r="D40" s="713"/>
      <c r="E40" s="713"/>
      <c r="F40" s="713"/>
      <c r="G40" s="713"/>
      <c r="H40" s="713"/>
      <c r="I40" s="713"/>
    </row>
    <row r="41" spans="1:9" ht="26.25" customHeight="1">
      <c r="A41" s="296" t="s">
        <v>505</v>
      </c>
      <c r="B41" s="713"/>
      <c r="C41" s="713"/>
      <c r="D41" s="713"/>
      <c r="E41" s="713"/>
      <c r="F41" s="713"/>
      <c r="G41" s="713"/>
      <c r="H41" s="713"/>
      <c r="I41" s="713"/>
    </row>
    <row r="42" spans="1:9" ht="26.25" customHeight="1">
      <c r="A42" s="296" t="s">
        <v>514</v>
      </c>
      <c r="B42" s="713"/>
      <c r="C42" s="713"/>
      <c r="D42" s="713"/>
      <c r="E42" s="713"/>
      <c r="F42" s="713"/>
      <c r="G42" s="713"/>
      <c r="H42" s="713"/>
      <c r="I42" s="713"/>
    </row>
    <row r="43" spans="1:9" ht="26.25" customHeight="1">
      <c r="A43" s="296" t="s">
        <v>515</v>
      </c>
      <c r="B43" s="714"/>
      <c r="C43" s="714"/>
      <c r="D43" s="714"/>
      <c r="E43" s="714"/>
      <c r="F43" s="714"/>
      <c r="G43" s="714"/>
      <c r="H43" s="714"/>
      <c r="I43" s="714"/>
    </row>
    <row r="44" spans="1:9" ht="26.25" customHeight="1">
      <c r="A44" s="295" t="s">
        <v>493</v>
      </c>
      <c r="B44" s="724" t="s">
        <v>526</v>
      </c>
      <c r="C44" s="725"/>
      <c r="D44" s="725"/>
      <c r="E44" s="725"/>
      <c r="F44" s="725"/>
      <c r="G44" s="725"/>
      <c r="H44" s="725"/>
      <c r="I44" s="726"/>
    </row>
    <row r="45" spans="1:9" ht="26.25" customHeight="1">
      <c r="A45" s="296" t="s">
        <v>494</v>
      </c>
      <c r="B45" s="727"/>
      <c r="C45" s="727"/>
      <c r="D45" s="727"/>
      <c r="E45" s="727"/>
      <c r="F45" s="727"/>
      <c r="G45" s="727"/>
      <c r="H45" s="727"/>
      <c r="I45" s="727"/>
    </row>
    <row r="46" spans="1:9" ht="26.25" customHeight="1">
      <c r="A46" s="296" t="s">
        <v>495</v>
      </c>
      <c r="B46" s="715"/>
      <c r="C46" s="715"/>
      <c r="D46" s="715"/>
      <c r="E46" s="715"/>
      <c r="F46" s="715"/>
      <c r="G46" s="715"/>
      <c r="H46" s="715"/>
      <c r="I46" s="715"/>
    </row>
    <row r="47" spans="1:9" ht="26.25" customHeight="1">
      <c r="A47" s="296" t="s">
        <v>496</v>
      </c>
      <c r="B47" s="715"/>
      <c r="C47" s="715"/>
      <c r="D47" s="715"/>
      <c r="E47" s="715"/>
      <c r="F47" s="715"/>
      <c r="G47" s="715"/>
      <c r="H47" s="715"/>
      <c r="I47" s="715"/>
    </row>
    <row r="48" spans="1:9" ht="26.25" customHeight="1">
      <c r="A48" s="296" t="s">
        <v>497</v>
      </c>
      <c r="B48" s="714"/>
      <c r="C48" s="714"/>
      <c r="D48" s="714"/>
      <c r="E48" s="714"/>
      <c r="F48" s="714"/>
      <c r="G48" s="714"/>
      <c r="H48" s="714"/>
      <c r="I48" s="714"/>
    </row>
    <row r="49" spans="1:9" ht="26.25" customHeight="1">
      <c r="A49" s="296" t="s">
        <v>498</v>
      </c>
      <c r="B49" s="714"/>
      <c r="C49" s="714"/>
      <c r="D49" s="714"/>
      <c r="E49" s="714"/>
      <c r="F49" s="714"/>
      <c r="G49" s="714"/>
      <c r="H49" s="714"/>
      <c r="I49" s="714"/>
    </row>
    <row r="50" spans="1:9" ht="26.25" customHeight="1">
      <c r="A50" s="297" t="s">
        <v>499</v>
      </c>
      <c r="B50" s="714"/>
      <c r="C50" s="714"/>
      <c r="D50" s="714"/>
      <c r="E50" s="714"/>
      <c r="F50" s="714"/>
      <c r="G50" s="714"/>
      <c r="H50" s="714"/>
      <c r="I50" s="714"/>
    </row>
    <row r="51" spans="1:9" ht="26.25" customHeight="1">
      <c r="A51" s="295" t="s">
        <v>500</v>
      </c>
      <c r="B51" s="719"/>
      <c r="C51" s="720"/>
      <c r="D51" s="720"/>
      <c r="E51" s="720"/>
      <c r="F51" s="720"/>
      <c r="G51" s="720"/>
      <c r="H51" s="720"/>
      <c r="I51" s="721"/>
    </row>
    <row r="52" spans="1:9" ht="26.25" customHeight="1">
      <c r="A52" s="319" t="s">
        <v>501</v>
      </c>
      <c r="B52" s="722"/>
      <c r="C52" s="722"/>
      <c r="D52" s="722"/>
      <c r="E52" s="722"/>
      <c r="F52" s="722"/>
      <c r="G52" s="722"/>
      <c r="H52" s="722"/>
      <c r="I52" s="722"/>
    </row>
    <row r="53" spans="1:11" ht="26.25" customHeight="1">
      <c r="A53" s="320" t="s">
        <v>517</v>
      </c>
      <c r="B53" s="713"/>
      <c r="C53" s="713"/>
      <c r="D53" s="713"/>
      <c r="E53" s="713"/>
      <c r="F53" s="713"/>
      <c r="G53" s="713"/>
      <c r="H53" s="713"/>
      <c r="I53" s="713"/>
      <c r="J53" s="278"/>
      <c r="K53" s="278"/>
    </row>
    <row r="54" spans="1:11" ht="26.25" customHeight="1">
      <c r="A54" s="320" t="s">
        <v>502</v>
      </c>
      <c r="B54" s="713"/>
      <c r="C54" s="713"/>
      <c r="D54" s="713"/>
      <c r="E54" s="713"/>
      <c r="F54" s="713"/>
      <c r="G54" s="713"/>
      <c r="H54" s="713"/>
      <c r="I54" s="713"/>
      <c r="J54" s="279"/>
      <c r="K54" s="279"/>
    </row>
    <row r="55" spans="1:11" ht="26.25" customHeight="1">
      <c r="A55" s="295" t="s">
        <v>503</v>
      </c>
      <c r="B55" s="718"/>
      <c r="C55" s="718"/>
      <c r="D55" s="718"/>
      <c r="E55" s="718"/>
      <c r="F55" s="718"/>
      <c r="G55" s="718"/>
      <c r="H55" s="718"/>
      <c r="I55" s="718"/>
      <c r="J55" s="279"/>
      <c r="K55" s="279"/>
    </row>
    <row r="56" spans="1:11" ht="26.25" customHeight="1">
      <c r="A56" s="296" t="s">
        <v>504</v>
      </c>
      <c r="B56" s="715"/>
      <c r="C56" s="715"/>
      <c r="D56" s="715"/>
      <c r="E56" s="715"/>
      <c r="F56" s="715"/>
      <c r="G56" s="715"/>
      <c r="H56" s="715"/>
      <c r="I56" s="715"/>
      <c r="J56" s="279"/>
      <c r="K56" s="279"/>
    </row>
    <row r="57" spans="1:11" ht="26.25" customHeight="1">
      <c r="A57" s="296" t="s">
        <v>505</v>
      </c>
      <c r="B57" s="715"/>
      <c r="C57" s="715"/>
      <c r="D57" s="715"/>
      <c r="E57" s="715"/>
      <c r="F57" s="715"/>
      <c r="G57" s="715"/>
      <c r="H57" s="715"/>
      <c r="I57" s="715"/>
      <c r="J57" s="279"/>
      <c r="K57" s="279"/>
    </row>
    <row r="58" spans="1:11" ht="26.25" customHeight="1">
      <c r="A58" s="296" t="s">
        <v>506</v>
      </c>
      <c r="B58" s="715"/>
      <c r="C58" s="715"/>
      <c r="D58" s="715"/>
      <c r="E58" s="715"/>
      <c r="F58" s="715"/>
      <c r="G58" s="715"/>
      <c r="H58" s="715"/>
      <c r="I58" s="715"/>
      <c r="J58" s="279"/>
      <c r="K58" s="279"/>
    </row>
    <row r="59" spans="1:11" ht="26.25" customHeight="1">
      <c r="A59" s="296" t="s">
        <v>507</v>
      </c>
      <c r="B59" s="716"/>
      <c r="C59" s="716"/>
      <c r="D59" s="716"/>
      <c r="E59" s="716"/>
      <c r="F59" s="716"/>
      <c r="G59" s="716"/>
      <c r="H59" s="716"/>
      <c r="I59" s="716"/>
      <c r="J59" s="279"/>
      <c r="K59" s="279"/>
    </row>
    <row r="60" spans="1:11" ht="26.25" customHeight="1">
      <c r="A60" s="296" t="s">
        <v>508</v>
      </c>
      <c r="B60" s="715"/>
      <c r="C60" s="715"/>
      <c r="D60" s="715"/>
      <c r="E60" s="715"/>
      <c r="F60" s="715"/>
      <c r="G60" s="715"/>
      <c r="H60" s="715"/>
      <c r="I60" s="715"/>
      <c r="J60" s="277"/>
      <c r="K60" s="279"/>
    </row>
    <row r="61" spans="1:11" ht="26.25" customHeight="1">
      <c r="A61" s="296" t="s">
        <v>509</v>
      </c>
      <c r="B61" s="715"/>
      <c r="C61" s="715"/>
      <c r="D61" s="715"/>
      <c r="E61" s="715"/>
      <c r="F61" s="715"/>
      <c r="G61" s="715"/>
      <c r="H61" s="715"/>
      <c r="I61" s="715"/>
      <c r="J61" s="277"/>
      <c r="K61" s="279"/>
    </row>
    <row r="62" spans="1:11" ht="26.25" customHeight="1">
      <c r="A62" s="296" t="s">
        <v>510</v>
      </c>
      <c r="B62" s="715"/>
      <c r="C62" s="715"/>
      <c r="D62" s="715"/>
      <c r="E62" s="715"/>
      <c r="F62" s="715"/>
      <c r="G62" s="715"/>
      <c r="H62" s="715"/>
      <c r="I62" s="715"/>
      <c r="J62" s="277"/>
      <c r="K62" s="277"/>
    </row>
    <row r="63" spans="1:9" ht="26.25" customHeight="1">
      <c r="A63" s="296" t="s">
        <v>511</v>
      </c>
      <c r="B63" s="716"/>
      <c r="C63" s="716"/>
      <c r="D63" s="716"/>
      <c r="E63" s="716"/>
      <c r="F63" s="716"/>
      <c r="G63" s="716"/>
      <c r="H63" s="716"/>
      <c r="I63" s="716"/>
    </row>
    <row r="64" spans="1:9" ht="26.25" customHeight="1">
      <c r="A64" s="295" t="s">
        <v>512</v>
      </c>
      <c r="B64" s="717"/>
      <c r="C64" s="717"/>
      <c r="D64" s="717"/>
      <c r="E64" s="717"/>
      <c r="F64" s="717"/>
      <c r="G64" s="717"/>
      <c r="H64" s="717"/>
      <c r="I64" s="717"/>
    </row>
    <row r="65" spans="1:9" ht="26.25" customHeight="1">
      <c r="A65" s="296" t="s">
        <v>513</v>
      </c>
      <c r="B65" s="713"/>
      <c r="C65" s="713"/>
      <c r="D65" s="713"/>
      <c r="E65" s="713"/>
      <c r="F65" s="713"/>
      <c r="G65" s="713"/>
      <c r="H65" s="713"/>
      <c r="I65" s="713"/>
    </row>
    <row r="66" spans="1:9" ht="26.25" customHeight="1">
      <c r="A66" s="296" t="s">
        <v>505</v>
      </c>
      <c r="B66" s="713"/>
      <c r="C66" s="713"/>
      <c r="D66" s="713"/>
      <c r="E66" s="713"/>
      <c r="F66" s="713"/>
      <c r="G66" s="713"/>
      <c r="H66" s="713"/>
      <c r="I66" s="713"/>
    </row>
    <row r="67" spans="1:9" ht="26.25" customHeight="1">
      <c r="A67" s="296" t="s">
        <v>514</v>
      </c>
      <c r="B67" s="713"/>
      <c r="C67" s="713"/>
      <c r="D67" s="713"/>
      <c r="E67" s="713"/>
      <c r="F67" s="713"/>
      <c r="G67" s="713"/>
      <c r="H67" s="713"/>
      <c r="I67" s="713"/>
    </row>
    <row r="68" spans="1:9" ht="26.25" customHeight="1">
      <c r="A68" s="296" t="s">
        <v>515</v>
      </c>
      <c r="B68" s="714"/>
      <c r="C68" s="714"/>
      <c r="D68" s="714"/>
      <c r="E68" s="714"/>
      <c r="F68" s="714"/>
      <c r="G68" s="714"/>
      <c r="H68" s="714"/>
      <c r="I68" s="714"/>
    </row>
    <row r="69" spans="1:2" ht="14.25">
      <c r="A69" s="318"/>
      <c r="B69" s="318"/>
    </row>
    <row r="70" spans="1:2" ht="14.25">
      <c r="A70" s="318"/>
      <c r="B70" s="318"/>
    </row>
    <row r="71" spans="1:2" ht="14.25">
      <c r="A71" s="206" t="s">
        <v>486</v>
      </c>
      <c r="B71" s="279"/>
    </row>
    <row r="72" spans="1:2" ht="14.25">
      <c r="A72" s="279"/>
      <c r="B72" s="279"/>
    </row>
    <row r="73" spans="1:2" ht="45" customHeight="1">
      <c r="A73" s="279" t="s">
        <v>487</v>
      </c>
      <c r="B73" s="279"/>
    </row>
    <row r="74" spans="1:2" ht="14.25">
      <c r="A74" s="279"/>
      <c r="B74" s="279"/>
    </row>
  </sheetData>
  <sheetProtection/>
  <mergeCells count="58">
    <mergeCell ref="A15:I15"/>
    <mergeCell ref="H1:I1"/>
    <mergeCell ref="D8:F8"/>
    <mergeCell ref="A9:I9"/>
    <mergeCell ref="A10:I10"/>
    <mergeCell ref="A11:I11"/>
    <mergeCell ref="A12:I12"/>
    <mergeCell ref="B30:I30"/>
    <mergeCell ref="B31:I31"/>
    <mergeCell ref="B25:I25"/>
    <mergeCell ref="B26:I26"/>
    <mergeCell ref="B27:I27"/>
    <mergeCell ref="B23:I23"/>
    <mergeCell ref="B24:I24"/>
    <mergeCell ref="B19:I19"/>
    <mergeCell ref="B20:I20"/>
    <mergeCell ref="B21:I21"/>
    <mergeCell ref="B22:I22"/>
    <mergeCell ref="B28:I28"/>
    <mergeCell ref="B29:I29"/>
    <mergeCell ref="B42:I42"/>
    <mergeCell ref="B43:I43"/>
    <mergeCell ref="B32:I32"/>
    <mergeCell ref="B33:I33"/>
    <mergeCell ref="B34:I34"/>
    <mergeCell ref="B35:I35"/>
    <mergeCell ref="B36:I36"/>
    <mergeCell ref="B37:I37"/>
    <mergeCell ref="A17:I17"/>
    <mergeCell ref="B44:I44"/>
    <mergeCell ref="B45:I45"/>
    <mergeCell ref="B46:I46"/>
    <mergeCell ref="B47:I47"/>
    <mergeCell ref="B48:I48"/>
    <mergeCell ref="B38:I38"/>
    <mergeCell ref="B39:I39"/>
    <mergeCell ref="B40:I40"/>
    <mergeCell ref="B41:I41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B60:I60"/>
    <mergeCell ref="B67:I67"/>
    <mergeCell ref="B68:I68"/>
    <mergeCell ref="B61:I61"/>
    <mergeCell ref="B62:I62"/>
    <mergeCell ref="B63:I63"/>
    <mergeCell ref="B64:I64"/>
    <mergeCell ref="B65:I65"/>
    <mergeCell ref="B66:I6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52">
      <selection activeCell="L12" sqref="L12"/>
    </sheetView>
  </sheetViews>
  <sheetFormatPr defaultColWidth="9.140625" defaultRowHeight="15"/>
  <cols>
    <col min="1" max="1" width="22.00390625" style="300" customWidth="1"/>
    <col min="2" max="2" width="12.8515625" style="300" customWidth="1"/>
    <col min="3" max="3" width="17.00390625" style="300" customWidth="1"/>
    <col min="4" max="4" width="12.28125" style="300" customWidth="1"/>
    <col min="5" max="5" width="13.28125" style="300" customWidth="1"/>
    <col min="6" max="6" width="12.421875" style="300" customWidth="1"/>
    <col min="7" max="7" width="12.8515625" style="300" customWidth="1"/>
    <col min="8" max="8" width="10.140625" style="300" customWidth="1"/>
    <col min="9" max="9" width="10.7109375" style="300" customWidth="1"/>
    <col min="10" max="16384" width="8.8515625" style="300" customWidth="1"/>
  </cols>
  <sheetData>
    <row r="1" spans="1:9" ht="15">
      <c r="A1" s="298"/>
      <c r="B1" s="299"/>
      <c r="C1" s="299"/>
      <c r="D1" s="299"/>
      <c r="E1" s="299"/>
      <c r="F1" s="299"/>
      <c r="G1" s="299"/>
      <c r="H1" s="729"/>
      <c r="I1" s="730"/>
    </row>
    <row r="2" spans="1:9" ht="15">
      <c r="A2" s="301"/>
      <c r="B2" s="282"/>
      <c r="C2" s="282"/>
      <c r="D2" s="282"/>
      <c r="E2" s="282"/>
      <c r="F2" s="282"/>
      <c r="G2" s="282"/>
      <c r="H2" s="282"/>
      <c r="I2" s="302"/>
    </row>
    <row r="3" spans="1:9" ht="15">
      <c r="A3" s="301"/>
      <c r="B3" s="282"/>
      <c r="C3" s="282"/>
      <c r="D3" s="282"/>
      <c r="E3" s="282"/>
      <c r="F3" s="282"/>
      <c r="G3" s="282"/>
      <c r="H3" s="282"/>
      <c r="I3" s="302"/>
    </row>
    <row r="4" spans="1:9" ht="22.5">
      <c r="A4" s="301"/>
      <c r="B4" s="282"/>
      <c r="C4" s="303"/>
      <c r="D4" s="282"/>
      <c r="E4" s="303"/>
      <c r="F4" s="282"/>
      <c r="G4" s="282"/>
      <c r="H4" s="282"/>
      <c r="I4" s="302"/>
    </row>
    <row r="5" spans="1:9" ht="15">
      <c r="A5" s="301"/>
      <c r="B5" s="282"/>
      <c r="C5" s="282"/>
      <c r="D5" s="282"/>
      <c r="E5" s="282"/>
      <c r="F5" s="282"/>
      <c r="G5" s="282"/>
      <c r="H5" s="282"/>
      <c r="I5" s="302"/>
    </row>
    <row r="6" spans="1:9" ht="15">
      <c r="A6" s="301"/>
      <c r="B6" s="282"/>
      <c r="C6" s="282"/>
      <c r="D6" s="282"/>
      <c r="E6" s="282"/>
      <c r="F6" s="282"/>
      <c r="G6" s="282"/>
      <c r="H6" s="282"/>
      <c r="I6" s="302"/>
    </row>
    <row r="7" spans="1:9" ht="15">
      <c r="A7" s="301"/>
      <c r="B7" s="282"/>
      <c r="C7" s="282"/>
      <c r="D7" s="282"/>
      <c r="E7" s="282"/>
      <c r="F7" s="282"/>
      <c r="G7" s="282"/>
      <c r="H7" s="282"/>
      <c r="I7" s="302"/>
    </row>
    <row r="8" spans="1:9" ht="15">
      <c r="A8" s="301"/>
      <c r="B8" s="304"/>
      <c r="C8" s="305"/>
      <c r="D8" s="731"/>
      <c r="E8" s="731"/>
      <c r="F8" s="731"/>
      <c r="G8" s="305"/>
      <c r="H8" s="306"/>
      <c r="I8" s="307"/>
    </row>
    <row r="9" spans="1:9" ht="17.25">
      <c r="A9" s="732" t="s">
        <v>463</v>
      </c>
      <c r="B9" s="733"/>
      <c r="C9" s="733"/>
      <c r="D9" s="733"/>
      <c r="E9" s="733"/>
      <c r="F9" s="733"/>
      <c r="G9" s="733"/>
      <c r="H9" s="733"/>
      <c r="I9" s="734"/>
    </row>
    <row r="10" spans="1:9" ht="17.25">
      <c r="A10" s="732" t="s">
        <v>464</v>
      </c>
      <c r="B10" s="733"/>
      <c r="C10" s="733"/>
      <c r="D10" s="733"/>
      <c r="E10" s="733"/>
      <c r="F10" s="733"/>
      <c r="G10" s="733"/>
      <c r="H10" s="733"/>
      <c r="I10" s="734"/>
    </row>
    <row r="11" spans="1:9" ht="17.25">
      <c r="A11" s="732" t="s">
        <v>465</v>
      </c>
      <c r="B11" s="733"/>
      <c r="C11" s="733"/>
      <c r="D11" s="733"/>
      <c r="E11" s="733"/>
      <c r="F11" s="733"/>
      <c r="G11" s="733"/>
      <c r="H11" s="733"/>
      <c r="I11" s="734"/>
    </row>
    <row r="12" spans="1:9" ht="15.75" customHeight="1">
      <c r="A12" s="735" t="s">
        <v>466</v>
      </c>
      <c r="B12" s="736"/>
      <c r="C12" s="736"/>
      <c r="D12" s="736"/>
      <c r="E12" s="736"/>
      <c r="F12" s="736"/>
      <c r="G12" s="736"/>
      <c r="H12" s="736"/>
      <c r="I12" s="737"/>
    </row>
    <row r="13" spans="1:9" ht="15.75">
      <c r="A13" s="308"/>
      <c r="B13" s="309"/>
      <c r="C13" s="309"/>
      <c r="D13" s="309"/>
      <c r="E13" s="309"/>
      <c r="F13" s="309"/>
      <c r="G13" s="309"/>
      <c r="H13" s="309"/>
      <c r="I13" s="310"/>
    </row>
    <row r="14" spans="1:9" ht="20.25">
      <c r="A14" s="311"/>
      <c r="B14" s="312"/>
      <c r="C14" s="312"/>
      <c r="D14" s="312"/>
      <c r="E14" s="312"/>
      <c r="F14" s="312"/>
      <c r="G14" s="312"/>
      <c r="H14" s="312"/>
      <c r="I14" s="313"/>
    </row>
    <row r="15" spans="1:9" ht="22.5" customHeight="1" thickBot="1">
      <c r="A15" s="728" t="s">
        <v>450</v>
      </c>
      <c r="B15" s="728"/>
      <c r="C15" s="728"/>
      <c r="D15" s="728"/>
      <c r="E15" s="728"/>
      <c r="F15" s="728"/>
      <c r="G15" s="728"/>
      <c r="H15" s="728"/>
      <c r="I15" s="728"/>
    </row>
    <row r="16" spans="1:9" ht="14.25">
      <c r="A16" s="314"/>
      <c r="B16" s="314"/>
      <c r="C16" s="314"/>
      <c r="D16" s="314"/>
      <c r="E16" s="314"/>
      <c r="F16" s="314"/>
      <c r="G16" s="314"/>
      <c r="H16" s="314"/>
      <c r="I16" s="314"/>
    </row>
    <row r="17" spans="1:9" ht="25.5" customHeight="1" thickBot="1">
      <c r="A17" s="723" t="s">
        <v>518</v>
      </c>
      <c r="B17" s="723"/>
      <c r="C17" s="723"/>
      <c r="D17" s="723"/>
      <c r="E17" s="723"/>
      <c r="F17" s="723"/>
      <c r="G17" s="723"/>
      <c r="H17" s="723"/>
      <c r="I17" s="723"/>
    </row>
    <row r="18" spans="1:9" ht="24" customHeight="1">
      <c r="A18" s="323"/>
      <c r="B18" s="293"/>
      <c r="C18" s="324"/>
      <c r="D18" s="315"/>
      <c r="E18" s="315"/>
      <c r="F18" s="315"/>
      <c r="G18" s="315"/>
      <c r="H18" s="315"/>
      <c r="I18" s="315"/>
    </row>
    <row r="19" spans="1:9" ht="26.25" customHeight="1">
      <c r="A19" s="329" t="s">
        <v>519</v>
      </c>
      <c r="B19" s="321"/>
      <c r="C19" s="321"/>
      <c r="D19" s="321"/>
      <c r="E19" s="321"/>
      <c r="F19" s="321"/>
      <c r="G19" s="321"/>
      <c r="H19" s="321"/>
      <c r="I19" s="322"/>
    </row>
    <row r="20" spans="1:9" ht="26.25" customHeight="1">
      <c r="A20" s="756"/>
      <c r="B20" s="756"/>
      <c r="C20" s="756"/>
      <c r="D20" s="756"/>
      <c r="E20" s="756"/>
      <c r="F20" s="756"/>
      <c r="G20" s="756"/>
      <c r="H20" s="756"/>
      <c r="I20" s="757"/>
    </row>
    <row r="21" spans="1:9" ht="26.25" customHeight="1">
      <c r="A21" s="327"/>
      <c r="B21" s="327"/>
      <c r="C21" s="327"/>
      <c r="D21" s="328"/>
      <c r="E21" s="328"/>
      <c r="F21" s="328"/>
      <c r="G21" s="328"/>
      <c r="H21" s="328"/>
      <c r="I21" s="328"/>
    </row>
    <row r="22" spans="1:9" ht="26.25" customHeight="1">
      <c r="A22" s="753" t="s">
        <v>520</v>
      </c>
      <c r="B22" s="753"/>
      <c r="C22" s="748" t="s">
        <v>521</v>
      </c>
      <c r="D22" s="748"/>
      <c r="E22" s="748"/>
      <c r="F22" s="745" t="s">
        <v>522</v>
      </c>
      <c r="G22" s="746"/>
      <c r="H22" s="746"/>
      <c r="I22" s="747"/>
    </row>
    <row r="23" spans="1:9" ht="26.25" customHeight="1">
      <c r="A23" s="754"/>
      <c r="B23" s="755"/>
      <c r="C23" s="738" t="s">
        <v>523</v>
      </c>
      <c r="D23" s="739"/>
      <c r="E23" s="740"/>
      <c r="F23" s="758"/>
      <c r="G23" s="759"/>
      <c r="H23" s="759"/>
      <c r="I23" s="760"/>
    </row>
    <row r="24" spans="1:9" ht="26.25" customHeight="1">
      <c r="A24" s="749"/>
      <c r="B24" s="749"/>
      <c r="C24" s="749"/>
      <c r="D24" s="749"/>
      <c r="E24" s="749"/>
      <c r="F24" s="749"/>
      <c r="G24" s="749"/>
      <c r="H24" s="749"/>
      <c r="I24" s="750"/>
    </row>
    <row r="25" spans="1:9" ht="26.25" customHeight="1">
      <c r="A25" s="751" t="s">
        <v>524</v>
      </c>
      <c r="B25" s="751"/>
      <c r="C25" s="751"/>
      <c r="D25" s="751"/>
      <c r="E25" s="751"/>
      <c r="F25" s="751"/>
      <c r="G25" s="751"/>
      <c r="H25" s="751"/>
      <c r="I25" s="752"/>
    </row>
    <row r="26" spans="1:9" ht="26.25" customHeight="1">
      <c r="A26" s="326"/>
      <c r="B26" s="326"/>
      <c r="C26" s="326"/>
      <c r="D26" s="330"/>
      <c r="E26" s="330"/>
      <c r="F26" s="330"/>
      <c r="G26" s="330"/>
      <c r="H26" s="330"/>
      <c r="I26" s="331"/>
    </row>
    <row r="27" spans="1:9" ht="26.25" customHeight="1">
      <c r="A27" s="753" t="s">
        <v>520</v>
      </c>
      <c r="B27" s="753"/>
      <c r="C27" s="745" t="s">
        <v>521</v>
      </c>
      <c r="D27" s="746"/>
      <c r="E27" s="747"/>
      <c r="F27" s="748" t="s">
        <v>522</v>
      </c>
      <c r="G27" s="748"/>
      <c r="H27" s="748"/>
      <c r="I27" s="748"/>
    </row>
    <row r="28" spans="1:9" ht="26.25" customHeight="1">
      <c r="A28" s="744"/>
      <c r="B28" s="744"/>
      <c r="C28" s="738" t="s">
        <v>523</v>
      </c>
      <c r="D28" s="739"/>
      <c r="E28" s="740"/>
      <c r="F28" s="741"/>
      <c r="G28" s="742"/>
      <c r="H28" s="742"/>
      <c r="I28" s="743"/>
    </row>
    <row r="29" spans="1:9" ht="26.25" customHeight="1">
      <c r="A29" s="744"/>
      <c r="B29" s="744"/>
      <c r="C29" s="738" t="s">
        <v>523</v>
      </c>
      <c r="D29" s="739"/>
      <c r="E29" s="740"/>
      <c r="F29" s="741"/>
      <c r="G29" s="742"/>
      <c r="H29" s="742"/>
      <c r="I29" s="743"/>
    </row>
    <row r="30" spans="1:9" ht="26.25" customHeight="1">
      <c r="A30" s="744"/>
      <c r="B30" s="744"/>
      <c r="C30" s="738" t="s">
        <v>523</v>
      </c>
      <c r="D30" s="739"/>
      <c r="E30" s="740"/>
      <c r="F30" s="741"/>
      <c r="G30" s="742"/>
      <c r="H30" s="742"/>
      <c r="I30" s="743"/>
    </row>
    <row r="31" spans="1:9" s="317" customFormat="1" ht="26.25" customHeight="1">
      <c r="A31" s="744"/>
      <c r="B31" s="744"/>
      <c r="C31" s="738" t="s">
        <v>523</v>
      </c>
      <c r="D31" s="739"/>
      <c r="E31" s="740"/>
      <c r="F31" s="741"/>
      <c r="G31" s="742"/>
      <c r="H31" s="742"/>
      <c r="I31" s="743"/>
    </row>
    <row r="32" spans="1:9" s="317" customFormat="1" ht="26.25" customHeight="1">
      <c r="A32" s="744"/>
      <c r="B32" s="744"/>
      <c r="C32" s="738" t="s">
        <v>523</v>
      </c>
      <c r="D32" s="739"/>
      <c r="E32" s="740"/>
      <c r="F32" s="741"/>
      <c r="G32" s="742"/>
      <c r="H32" s="742"/>
      <c r="I32" s="743"/>
    </row>
    <row r="33" spans="1:9" ht="26.25" customHeight="1">
      <c r="A33" s="744"/>
      <c r="B33" s="744"/>
      <c r="C33" s="738" t="s">
        <v>523</v>
      </c>
      <c r="D33" s="739"/>
      <c r="E33" s="740"/>
      <c r="F33" s="741"/>
      <c r="G33" s="742"/>
      <c r="H33" s="742"/>
      <c r="I33" s="743"/>
    </row>
    <row r="34" spans="1:9" ht="26.25" customHeight="1">
      <c r="A34" s="744"/>
      <c r="B34" s="744"/>
      <c r="C34" s="738" t="s">
        <v>523</v>
      </c>
      <c r="D34" s="739"/>
      <c r="E34" s="740"/>
      <c r="F34" s="741"/>
      <c r="G34" s="742"/>
      <c r="H34" s="742"/>
      <c r="I34" s="743"/>
    </row>
    <row r="35" spans="1:9" ht="26.25" customHeight="1">
      <c r="A35" s="744"/>
      <c r="B35" s="744"/>
      <c r="C35" s="738" t="s">
        <v>523</v>
      </c>
      <c r="D35" s="739"/>
      <c r="E35" s="740"/>
      <c r="F35" s="741"/>
      <c r="G35" s="742"/>
      <c r="H35" s="742"/>
      <c r="I35" s="743"/>
    </row>
    <row r="36" spans="1:9" ht="26.25" customHeight="1">
      <c r="A36" s="744"/>
      <c r="B36" s="744"/>
      <c r="C36" s="738" t="s">
        <v>523</v>
      </c>
      <c r="D36" s="739"/>
      <c r="E36" s="740"/>
      <c r="F36" s="741"/>
      <c r="G36" s="742"/>
      <c r="H36" s="742"/>
      <c r="I36" s="743"/>
    </row>
    <row r="37" spans="1:9" ht="26.25" customHeight="1">
      <c r="A37" s="744"/>
      <c r="B37" s="744"/>
      <c r="C37" s="738" t="s">
        <v>523</v>
      </c>
      <c r="D37" s="739"/>
      <c r="E37" s="740"/>
      <c r="F37" s="741"/>
      <c r="G37" s="742"/>
      <c r="H37" s="742"/>
      <c r="I37" s="743"/>
    </row>
    <row r="38" spans="1:9" ht="26.25" customHeight="1">
      <c r="A38" s="744"/>
      <c r="B38" s="744"/>
      <c r="C38" s="738" t="s">
        <v>523</v>
      </c>
      <c r="D38" s="739"/>
      <c r="E38" s="740"/>
      <c r="F38" s="741"/>
      <c r="G38" s="742"/>
      <c r="H38" s="742"/>
      <c r="I38" s="743"/>
    </row>
    <row r="39" spans="1:9" ht="26.25" customHeight="1">
      <c r="A39" s="744"/>
      <c r="B39" s="744"/>
      <c r="C39" s="738" t="s">
        <v>523</v>
      </c>
      <c r="D39" s="739"/>
      <c r="E39" s="740"/>
      <c r="F39" s="741"/>
      <c r="G39" s="742"/>
      <c r="H39" s="742"/>
      <c r="I39" s="743"/>
    </row>
    <row r="40" spans="1:9" ht="26.25" customHeight="1">
      <c r="A40" s="325"/>
      <c r="B40" s="325"/>
      <c r="C40" s="332"/>
      <c r="D40" s="333"/>
      <c r="E40" s="333"/>
      <c r="F40" s="333"/>
      <c r="G40" s="333"/>
      <c r="H40" s="333"/>
      <c r="I40" s="333"/>
    </row>
    <row r="41" spans="1:9" ht="26.25" customHeight="1">
      <c r="A41" s="751" t="s">
        <v>525</v>
      </c>
      <c r="B41" s="751"/>
      <c r="C41" s="751"/>
      <c r="D41" s="751"/>
      <c r="E41" s="751"/>
      <c r="F41" s="751"/>
      <c r="G41" s="751"/>
      <c r="H41" s="751"/>
      <c r="I41" s="752"/>
    </row>
    <row r="42" spans="1:9" ht="26.25" customHeight="1">
      <c r="A42" s="326"/>
      <c r="B42" s="326"/>
      <c r="C42" s="326"/>
      <c r="D42" s="330"/>
      <c r="E42" s="330"/>
      <c r="F42" s="330"/>
      <c r="G42" s="330"/>
      <c r="H42" s="330"/>
      <c r="I42" s="331"/>
    </row>
    <row r="43" spans="1:9" ht="26.25" customHeight="1">
      <c r="A43" s="753" t="s">
        <v>520</v>
      </c>
      <c r="B43" s="753"/>
      <c r="C43" s="745" t="s">
        <v>521</v>
      </c>
      <c r="D43" s="746"/>
      <c r="E43" s="747"/>
      <c r="F43" s="745" t="s">
        <v>522</v>
      </c>
      <c r="G43" s="746"/>
      <c r="H43" s="746"/>
      <c r="I43" s="747"/>
    </row>
    <row r="44" spans="1:9" ht="26.25" customHeight="1">
      <c r="A44" s="744"/>
      <c r="B44" s="744"/>
      <c r="C44" s="738" t="s">
        <v>523</v>
      </c>
      <c r="D44" s="739"/>
      <c r="E44" s="740"/>
      <c r="F44" s="741"/>
      <c r="G44" s="742"/>
      <c r="H44" s="742"/>
      <c r="I44" s="743"/>
    </row>
    <row r="45" spans="1:9" ht="26.25" customHeight="1">
      <c r="A45" s="744"/>
      <c r="B45" s="744"/>
      <c r="C45" s="738" t="s">
        <v>523</v>
      </c>
      <c r="D45" s="739"/>
      <c r="E45" s="740"/>
      <c r="F45" s="741"/>
      <c r="G45" s="742"/>
      <c r="H45" s="742"/>
      <c r="I45" s="743"/>
    </row>
    <row r="46" spans="1:9" ht="26.25" customHeight="1">
      <c r="A46" s="744"/>
      <c r="B46" s="744"/>
      <c r="C46" s="738" t="s">
        <v>523</v>
      </c>
      <c r="D46" s="739"/>
      <c r="E46" s="740"/>
      <c r="F46" s="741"/>
      <c r="G46" s="742"/>
      <c r="H46" s="742"/>
      <c r="I46" s="743"/>
    </row>
    <row r="47" spans="1:9" s="317" customFormat="1" ht="26.25" customHeight="1">
      <c r="A47" s="744"/>
      <c r="B47" s="744"/>
      <c r="C47" s="738" t="s">
        <v>523</v>
      </c>
      <c r="D47" s="739"/>
      <c r="E47" s="740"/>
      <c r="F47" s="741"/>
      <c r="G47" s="742"/>
      <c r="H47" s="742"/>
      <c r="I47" s="743"/>
    </row>
    <row r="48" spans="1:9" s="317" customFormat="1" ht="26.25" customHeight="1">
      <c r="A48" s="744"/>
      <c r="B48" s="744"/>
      <c r="C48" s="738" t="s">
        <v>523</v>
      </c>
      <c r="D48" s="739"/>
      <c r="E48" s="740"/>
      <c r="F48" s="741"/>
      <c r="G48" s="742"/>
      <c r="H48" s="742"/>
      <c r="I48" s="743"/>
    </row>
    <row r="49" spans="1:9" ht="26.25" customHeight="1">
      <c r="A49" s="744"/>
      <c r="B49" s="744"/>
      <c r="C49" s="738" t="s">
        <v>523</v>
      </c>
      <c r="D49" s="739"/>
      <c r="E49" s="740"/>
      <c r="F49" s="741"/>
      <c r="G49" s="742"/>
      <c r="H49" s="742"/>
      <c r="I49" s="743"/>
    </row>
    <row r="50" spans="1:9" ht="26.25" customHeight="1">
      <c r="A50" s="744"/>
      <c r="B50" s="744"/>
      <c r="C50" s="738" t="s">
        <v>523</v>
      </c>
      <c r="D50" s="739"/>
      <c r="E50" s="740"/>
      <c r="F50" s="741"/>
      <c r="G50" s="742"/>
      <c r="H50" s="742"/>
      <c r="I50" s="743"/>
    </row>
    <row r="51" spans="1:9" ht="26.25" customHeight="1">
      <c r="A51" s="744"/>
      <c r="B51" s="744"/>
      <c r="C51" s="738" t="s">
        <v>523</v>
      </c>
      <c r="D51" s="739"/>
      <c r="E51" s="740"/>
      <c r="F51" s="741"/>
      <c r="G51" s="742"/>
      <c r="H51" s="742"/>
      <c r="I51" s="743"/>
    </row>
    <row r="52" spans="1:9" ht="26.25" customHeight="1">
      <c r="A52" s="744"/>
      <c r="B52" s="744"/>
      <c r="C52" s="738" t="s">
        <v>523</v>
      </c>
      <c r="D52" s="739"/>
      <c r="E52" s="740"/>
      <c r="F52" s="741"/>
      <c r="G52" s="742"/>
      <c r="H52" s="742"/>
      <c r="I52" s="743"/>
    </row>
    <row r="53" spans="1:9" ht="26.25" customHeight="1">
      <c r="A53" s="744"/>
      <c r="B53" s="744"/>
      <c r="C53" s="738" t="s">
        <v>523</v>
      </c>
      <c r="D53" s="739"/>
      <c r="E53" s="740"/>
      <c r="F53" s="741"/>
      <c r="G53" s="742"/>
      <c r="H53" s="742"/>
      <c r="I53" s="743"/>
    </row>
    <row r="54" spans="1:9" ht="26.25" customHeight="1">
      <c r="A54" s="744"/>
      <c r="B54" s="744"/>
      <c r="C54" s="738" t="s">
        <v>523</v>
      </c>
      <c r="D54" s="739"/>
      <c r="E54" s="740"/>
      <c r="F54" s="741"/>
      <c r="G54" s="742"/>
      <c r="H54" s="742"/>
      <c r="I54" s="743"/>
    </row>
    <row r="55" spans="1:9" ht="26.25" customHeight="1">
      <c r="A55" s="744"/>
      <c r="B55" s="744"/>
      <c r="C55" s="738" t="s">
        <v>523</v>
      </c>
      <c r="D55" s="739"/>
      <c r="E55" s="740"/>
      <c r="F55" s="741"/>
      <c r="G55" s="742"/>
      <c r="H55" s="742"/>
      <c r="I55" s="743"/>
    </row>
    <row r="56" spans="1:2" ht="14.25">
      <c r="A56" s="318"/>
      <c r="B56" s="318"/>
    </row>
    <row r="57" spans="1:2" ht="14.25">
      <c r="A57" s="318"/>
      <c r="B57" s="318"/>
    </row>
    <row r="58" spans="1:2" ht="14.25">
      <c r="A58" s="206" t="s">
        <v>486</v>
      </c>
      <c r="B58" s="279"/>
    </row>
    <row r="59" spans="1:2" ht="14.25">
      <c r="A59" s="279"/>
      <c r="B59" s="279"/>
    </row>
    <row r="60" spans="1:2" ht="36" customHeight="1">
      <c r="A60" s="279" t="s">
        <v>487</v>
      </c>
      <c r="B60" s="279"/>
    </row>
    <row r="61" spans="1:2" ht="14.25">
      <c r="A61" s="279"/>
      <c r="B61" s="279"/>
    </row>
  </sheetData>
  <sheetProtection/>
  <mergeCells count="96">
    <mergeCell ref="H1:I1"/>
    <mergeCell ref="D8:F8"/>
    <mergeCell ref="A9:I9"/>
    <mergeCell ref="A10:I10"/>
    <mergeCell ref="A11:I11"/>
    <mergeCell ref="A12:I12"/>
    <mergeCell ref="A23:B23"/>
    <mergeCell ref="C23:E23"/>
    <mergeCell ref="A25:I25"/>
    <mergeCell ref="A27:B27"/>
    <mergeCell ref="A15:I15"/>
    <mergeCell ref="A17:I17"/>
    <mergeCell ref="A20:I20"/>
    <mergeCell ref="A22:B22"/>
    <mergeCell ref="C22:E22"/>
    <mergeCell ref="F23:I23"/>
    <mergeCell ref="F30:I30"/>
    <mergeCell ref="A31:B31"/>
    <mergeCell ref="A33:B33"/>
    <mergeCell ref="C33:E33"/>
    <mergeCell ref="F33:I33"/>
    <mergeCell ref="A34:B34"/>
    <mergeCell ref="C34:E34"/>
    <mergeCell ref="F34:I34"/>
    <mergeCell ref="A54:B54"/>
    <mergeCell ref="A47:B47"/>
    <mergeCell ref="C47:E47"/>
    <mergeCell ref="F47:I47"/>
    <mergeCell ref="A48:B48"/>
    <mergeCell ref="A41:I41"/>
    <mergeCell ref="A43:B43"/>
    <mergeCell ref="C43:E43"/>
    <mergeCell ref="A44:B44"/>
    <mergeCell ref="C50:E50"/>
    <mergeCell ref="A24:I24"/>
    <mergeCell ref="A53:B53"/>
    <mergeCell ref="C53:E53"/>
    <mergeCell ref="F53:I53"/>
    <mergeCell ref="A36:B36"/>
    <mergeCell ref="C36:E36"/>
    <mergeCell ref="C27:E27"/>
    <mergeCell ref="A28:B28"/>
    <mergeCell ref="C28:E28"/>
    <mergeCell ref="F28:I28"/>
    <mergeCell ref="A29:B29"/>
    <mergeCell ref="C29:E29"/>
    <mergeCell ref="F29:I29"/>
    <mergeCell ref="C31:E31"/>
    <mergeCell ref="F31:I31"/>
    <mergeCell ref="A32:B32"/>
    <mergeCell ref="C32:E32"/>
    <mergeCell ref="F32:I32"/>
    <mergeCell ref="A30:B30"/>
    <mergeCell ref="C30:E30"/>
    <mergeCell ref="A35:B35"/>
    <mergeCell ref="C35:E35"/>
    <mergeCell ref="F35:I35"/>
    <mergeCell ref="C37:E37"/>
    <mergeCell ref="F37:I37"/>
    <mergeCell ref="F36:I36"/>
    <mergeCell ref="A37:B37"/>
    <mergeCell ref="A38:B38"/>
    <mergeCell ref="C38:E38"/>
    <mergeCell ref="F38:I38"/>
    <mergeCell ref="A39:B39"/>
    <mergeCell ref="C39:E39"/>
    <mergeCell ref="F39:I39"/>
    <mergeCell ref="F50:I50"/>
    <mergeCell ref="C44:E44"/>
    <mergeCell ref="F44:I44"/>
    <mergeCell ref="A45:B45"/>
    <mergeCell ref="C45:E45"/>
    <mergeCell ref="F45:I45"/>
    <mergeCell ref="A46:B46"/>
    <mergeCell ref="C46:E46"/>
    <mergeCell ref="F46:I46"/>
    <mergeCell ref="F51:I51"/>
    <mergeCell ref="A52:B52"/>
    <mergeCell ref="C52:E52"/>
    <mergeCell ref="F52:I52"/>
    <mergeCell ref="C48:E48"/>
    <mergeCell ref="F48:I48"/>
    <mergeCell ref="A49:B49"/>
    <mergeCell ref="C49:E49"/>
    <mergeCell ref="F49:I49"/>
    <mergeCell ref="A50:B50"/>
    <mergeCell ref="C54:E54"/>
    <mergeCell ref="F54:I54"/>
    <mergeCell ref="A55:B55"/>
    <mergeCell ref="C55:E55"/>
    <mergeCell ref="F55:I55"/>
    <mergeCell ref="F22:I22"/>
    <mergeCell ref="F27:I27"/>
    <mergeCell ref="F43:I43"/>
    <mergeCell ref="A51:B51"/>
    <mergeCell ref="C51:E5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workbookViewId="0" topLeftCell="A49">
      <selection activeCell="C29" sqref="C29:O29"/>
    </sheetView>
  </sheetViews>
  <sheetFormatPr defaultColWidth="9.140625" defaultRowHeight="18" customHeight="1"/>
  <cols>
    <col min="1" max="1" width="4.28125" style="65" customWidth="1"/>
    <col min="2" max="2" width="11.7109375" style="65" customWidth="1"/>
    <col min="3" max="3" width="9.7109375" style="65" customWidth="1"/>
    <col min="4" max="4" width="11.140625" style="6" customWidth="1"/>
    <col min="5" max="5" width="11.28125" style="22" customWidth="1"/>
    <col min="6" max="6" width="12.57421875" style="67" customWidth="1"/>
    <col min="7" max="7" width="10.140625" style="67" customWidth="1"/>
    <col min="8" max="8" width="11.57421875" style="67" customWidth="1"/>
    <col min="9" max="9" width="10.140625" style="67" customWidth="1"/>
    <col min="10" max="10" width="10.00390625" style="67" customWidth="1"/>
    <col min="11" max="11" width="13.140625" style="67" customWidth="1"/>
    <col min="12" max="12" width="10.7109375" style="67" customWidth="1"/>
    <col min="13" max="13" width="11.7109375" style="67" customWidth="1"/>
    <col min="14" max="14" width="19.8515625" style="67" customWidth="1"/>
    <col min="15" max="15" width="22.140625" style="67" customWidth="1"/>
    <col min="16" max="16" width="11.28125" style="67" customWidth="1"/>
    <col min="17" max="17" width="11.7109375" style="96" customWidth="1"/>
    <col min="18" max="18" width="11.28125" style="76" customWidth="1"/>
    <col min="19" max="19" width="11.28125" style="77" customWidth="1"/>
    <col min="20" max="23" width="11.28125" style="76" customWidth="1"/>
    <col min="24" max="24" width="14.140625" style="76" customWidth="1"/>
    <col min="25" max="16384" width="8.8515625" style="76" customWidth="1"/>
  </cols>
  <sheetData>
    <row r="1" spans="1:10" ht="14.25">
      <c r="A1" s="228"/>
      <c r="B1" s="229"/>
      <c r="C1" s="229"/>
      <c r="D1" s="229"/>
      <c r="E1" s="229"/>
      <c r="F1" s="229"/>
      <c r="G1" s="229"/>
      <c r="H1" s="694"/>
      <c r="I1" s="694"/>
      <c r="J1" s="42"/>
    </row>
    <row r="2" spans="1:10" ht="15">
      <c r="A2" s="228"/>
      <c r="B2" s="229"/>
      <c r="C2" s="229"/>
      <c r="D2" s="229"/>
      <c r="E2" s="229"/>
      <c r="F2" s="229"/>
      <c r="G2" s="229"/>
      <c r="H2" s="229"/>
      <c r="I2" s="229"/>
      <c r="J2" s="336"/>
    </row>
    <row r="3" spans="1:10" ht="15">
      <c r="A3" s="230"/>
      <c r="B3" s="231"/>
      <c r="C3" s="231"/>
      <c r="D3" s="231"/>
      <c r="E3" s="231"/>
      <c r="F3" s="231"/>
      <c r="G3" s="231"/>
      <c r="H3" s="231"/>
      <c r="I3" s="231"/>
      <c r="J3" s="288"/>
    </row>
    <row r="4" spans="1:10" ht="22.5">
      <c r="A4" s="230"/>
      <c r="B4" s="231"/>
      <c r="C4" s="233"/>
      <c r="D4" s="231"/>
      <c r="E4" s="233"/>
      <c r="F4" s="231"/>
      <c r="G4" s="231"/>
      <c r="H4" s="231"/>
      <c r="I4" s="231"/>
      <c r="J4" s="288"/>
    </row>
    <row r="5" spans="1:10" ht="15">
      <c r="A5" s="230"/>
      <c r="B5" s="231"/>
      <c r="C5" s="231"/>
      <c r="D5" s="231"/>
      <c r="E5" s="231"/>
      <c r="F5" s="231"/>
      <c r="G5" s="231"/>
      <c r="H5" s="231"/>
      <c r="I5" s="231"/>
      <c r="J5" s="288"/>
    </row>
    <row r="6" spans="1:10" ht="15">
      <c r="A6" s="230"/>
      <c r="B6" s="231"/>
      <c r="C6" s="231"/>
      <c r="D6" s="231"/>
      <c r="E6" s="231"/>
      <c r="F6" s="231"/>
      <c r="G6" s="231"/>
      <c r="H6" s="231"/>
      <c r="I6" s="231"/>
      <c r="J6" s="288"/>
    </row>
    <row r="7" spans="1:10" ht="15">
      <c r="A7" s="230"/>
      <c r="B7" s="231"/>
      <c r="C7" s="231"/>
      <c r="D7" s="231"/>
      <c r="E7" s="231"/>
      <c r="F7" s="231"/>
      <c r="G7" s="231"/>
      <c r="H7" s="231"/>
      <c r="I7" s="231"/>
      <c r="J7" s="288"/>
    </row>
    <row r="8" spans="1:10" ht="14.25">
      <c r="A8" s="230"/>
      <c r="B8" s="647"/>
      <c r="C8" s="235"/>
      <c r="D8" s="696"/>
      <c r="E8" s="696"/>
      <c r="F8" s="696"/>
      <c r="G8" s="235"/>
      <c r="H8" s="236"/>
      <c r="I8" s="236"/>
      <c r="J8" s="288"/>
    </row>
    <row r="9" spans="1:10" ht="17.25" customHeight="1">
      <c r="A9" s="697" t="s">
        <v>463</v>
      </c>
      <c r="B9" s="698"/>
      <c r="C9" s="698"/>
      <c r="D9" s="698"/>
      <c r="E9" s="698"/>
      <c r="F9" s="698"/>
      <c r="G9" s="698"/>
      <c r="H9" s="698"/>
      <c r="I9" s="698"/>
      <c r="J9" s="699"/>
    </row>
    <row r="10" spans="1:10" ht="17.25" customHeight="1">
      <c r="A10" s="697" t="s">
        <v>464</v>
      </c>
      <c r="B10" s="698"/>
      <c r="C10" s="698"/>
      <c r="D10" s="698"/>
      <c r="E10" s="698"/>
      <c r="F10" s="698"/>
      <c r="G10" s="698"/>
      <c r="H10" s="698"/>
      <c r="I10" s="698"/>
      <c r="J10" s="699"/>
    </row>
    <row r="11" spans="1:10" ht="17.25" customHeight="1">
      <c r="A11" s="697" t="s">
        <v>465</v>
      </c>
      <c r="B11" s="698"/>
      <c r="C11" s="698"/>
      <c r="D11" s="698"/>
      <c r="E11" s="698"/>
      <c r="F11" s="698"/>
      <c r="G11" s="698"/>
      <c r="H11" s="698"/>
      <c r="I11" s="698"/>
      <c r="J11" s="699"/>
    </row>
    <row r="12" spans="1:10" ht="15.75" customHeight="1">
      <c r="A12" s="700" t="s">
        <v>466</v>
      </c>
      <c r="B12" s="701"/>
      <c r="C12" s="701"/>
      <c r="D12" s="701"/>
      <c r="E12" s="701"/>
      <c r="F12" s="701"/>
      <c r="G12" s="701"/>
      <c r="H12" s="701"/>
      <c r="I12" s="701"/>
      <c r="J12" s="702"/>
    </row>
    <row r="13" spans="1:10" ht="15.75" customHeight="1">
      <c r="A13" s="238"/>
      <c r="B13" s="239"/>
      <c r="C13" s="239"/>
      <c r="D13" s="239"/>
      <c r="E13" s="239"/>
      <c r="F13" s="239"/>
      <c r="G13" s="239"/>
      <c r="H13" s="239"/>
      <c r="I13" s="239"/>
      <c r="J13" s="288"/>
    </row>
    <row r="14" spans="1:10" ht="20.25">
      <c r="A14" s="241"/>
      <c r="B14" s="242"/>
      <c r="C14" s="242"/>
      <c r="D14" s="242"/>
      <c r="E14" s="242"/>
      <c r="F14" s="242"/>
      <c r="G14" s="242"/>
      <c r="H14" s="242"/>
      <c r="I14" s="242"/>
      <c r="J14" s="292"/>
    </row>
    <row r="15" spans="1:10" ht="22.5" customHeight="1">
      <c r="A15" s="767" t="s">
        <v>450</v>
      </c>
      <c r="B15" s="768"/>
      <c r="C15" s="768"/>
      <c r="D15" s="768"/>
      <c r="E15" s="768"/>
      <c r="F15" s="768"/>
      <c r="G15" s="768"/>
      <c r="H15" s="768"/>
      <c r="I15" s="768"/>
      <c r="J15" s="768"/>
    </row>
    <row r="16" spans="1:19" s="201" customFormat="1" ht="24" customHeight="1" thickBot="1">
      <c r="A16" s="794" t="s">
        <v>265</v>
      </c>
      <c r="B16" s="795"/>
      <c r="C16" s="202"/>
      <c r="D16" s="202"/>
      <c r="E16" s="202"/>
      <c r="F16" s="202"/>
      <c r="G16" s="202"/>
      <c r="H16" s="202"/>
      <c r="I16" s="202"/>
      <c r="J16" s="202"/>
      <c r="K16" s="198"/>
      <c r="L16" s="198"/>
      <c r="M16" s="198"/>
      <c r="N16" s="198"/>
      <c r="O16" s="198"/>
      <c r="P16" s="199"/>
      <c r="Q16" s="200"/>
      <c r="R16" s="199"/>
      <c r="S16" s="199"/>
    </row>
    <row r="17" spans="1:17" s="61" customFormat="1" ht="15.75" customHeight="1">
      <c r="A17" s="19"/>
      <c r="B17" s="19"/>
      <c r="C17" s="19"/>
      <c r="D17" s="13"/>
      <c r="E17" s="13"/>
      <c r="F17" s="13"/>
      <c r="G17" s="13"/>
      <c r="H17" s="13"/>
      <c r="I17" s="13"/>
      <c r="J17" s="13"/>
      <c r="K17" s="62"/>
      <c r="L17" s="62"/>
      <c r="M17" s="62"/>
      <c r="N17" s="62"/>
      <c r="O17" s="62"/>
      <c r="P17" s="63"/>
      <c r="Q17" s="93"/>
    </row>
    <row r="18" spans="1:17" s="61" customFormat="1" ht="20.25" customHeight="1">
      <c r="A18" s="796" t="s">
        <v>462</v>
      </c>
      <c r="B18" s="797"/>
      <c r="C18" s="797"/>
      <c r="D18" s="797"/>
      <c r="E18" s="797"/>
      <c r="F18" s="797"/>
      <c r="G18" s="797"/>
      <c r="H18" s="797"/>
      <c r="I18" s="798"/>
      <c r="J18" s="13"/>
      <c r="K18" s="192"/>
      <c r="L18" s="192"/>
      <c r="M18" s="192"/>
      <c r="N18" s="192"/>
      <c r="O18" s="192"/>
      <c r="P18" s="59"/>
      <c r="Q18" s="93"/>
    </row>
    <row r="19" spans="10:23" s="59" customFormat="1" ht="18.75" customHeight="1">
      <c r="J19" s="12"/>
      <c r="K19" s="12"/>
      <c r="L19" s="12"/>
      <c r="M19" s="12"/>
      <c r="N19" s="12"/>
      <c r="O19" s="12"/>
      <c r="P19" s="792" t="s">
        <v>545</v>
      </c>
      <c r="Q19" s="792"/>
      <c r="R19" s="792"/>
      <c r="S19" s="792"/>
      <c r="T19" s="792"/>
      <c r="U19" s="792"/>
      <c r="V19" s="792"/>
      <c r="W19" s="793"/>
    </row>
    <row r="20" spans="1:23" s="67" customFormat="1" ht="18" customHeight="1">
      <c r="A20" s="648"/>
      <c r="B20" s="66"/>
      <c r="C20" s="769" t="s">
        <v>533</v>
      </c>
      <c r="D20" s="770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1"/>
      <c r="P20" s="774" t="s">
        <v>401</v>
      </c>
      <c r="Q20" s="776" t="s">
        <v>394</v>
      </c>
      <c r="R20" s="777"/>
      <c r="S20" s="777"/>
      <c r="T20" s="778"/>
      <c r="U20" s="776" t="s">
        <v>395</v>
      </c>
      <c r="V20" s="777"/>
      <c r="W20" s="778"/>
    </row>
    <row r="21" spans="1:23" s="88" customFormat="1" ht="39">
      <c r="A21" s="650"/>
      <c r="B21" s="97" t="s">
        <v>345</v>
      </c>
      <c r="C21" s="773" t="s">
        <v>269</v>
      </c>
      <c r="D21" s="773"/>
      <c r="E21" s="773"/>
      <c r="F21" s="773"/>
      <c r="G21" s="773"/>
      <c r="H21" s="773"/>
      <c r="I21" s="98" t="s">
        <v>430</v>
      </c>
      <c r="J21" s="98" t="s">
        <v>431</v>
      </c>
      <c r="K21" s="116" t="s">
        <v>426</v>
      </c>
      <c r="L21" s="126" t="s">
        <v>427</v>
      </c>
      <c r="M21" s="127" t="s">
        <v>428</v>
      </c>
      <c r="N21" s="117" t="s">
        <v>429</v>
      </c>
      <c r="O21" s="99" t="s">
        <v>368</v>
      </c>
      <c r="P21" s="775"/>
      <c r="Q21" s="103" t="s">
        <v>396</v>
      </c>
      <c r="R21" s="103" t="s">
        <v>400</v>
      </c>
      <c r="S21" s="103" t="s">
        <v>397</v>
      </c>
      <c r="T21" s="103" t="s">
        <v>398</v>
      </c>
      <c r="U21" s="103" t="s">
        <v>399</v>
      </c>
      <c r="V21" s="103" t="s">
        <v>397</v>
      </c>
      <c r="W21" s="103" t="s">
        <v>398</v>
      </c>
    </row>
    <row r="22" spans="1:23" s="72" customFormat="1" ht="18" customHeight="1">
      <c r="A22" s="70"/>
      <c r="B22" s="26">
        <v>1</v>
      </c>
      <c r="C22" s="772" t="s">
        <v>528</v>
      </c>
      <c r="D22" s="772"/>
      <c r="E22" s="772"/>
      <c r="F22" s="772"/>
      <c r="G22" s="772"/>
      <c r="H22" s="772"/>
      <c r="I22" s="100"/>
      <c r="J22" s="122"/>
      <c r="K22" s="131">
        <f>I22*J22</f>
        <v>0</v>
      </c>
      <c r="L22" s="128"/>
      <c r="M22" s="125">
        <f>K22</f>
        <v>0</v>
      </c>
      <c r="N22" s="132"/>
      <c r="O22" s="121" t="s">
        <v>369</v>
      </c>
      <c r="P22" s="92"/>
      <c r="Q22" s="104"/>
      <c r="R22" s="104"/>
      <c r="S22" s="104"/>
      <c r="T22" s="105"/>
      <c r="U22" s="104"/>
      <c r="V22" s="104"/>
      <c r="W22" s="105"/>
    </row>
    <row r="23" spans="1:23" s="72" customFormat="1" ht="18" customHeight="1">
      <c r="A23" s="70"/>
      <c r="B23" s="26">
        <v>2</v>
      </c>
      <c r="C23" s="772"/>
      <c r="D23" s="772"/>
      <c r="E23" s="772"/>
      <c r="F23" s="772"/>
      <c r="G23" s="772"/>
      <c r="H23" s="772"/>
      <c r="I23" s="100"/>
      <c r="J23" s="122"/>
      <c r="K23" s="131">
        <f>I23*J23</f>
        <v>0</v>
      </c>
      <c r="L23" s="129"/>
      <c r="M23" s="125">
        <f>K23</f>
        <v>0</v>
      </c>
      <c r="N23" s="132"/>
      <c r="O23" s="121" t="s">
        <v>369</v>
      </c>
      <c r="P23" s="92"/>
      <c r="Q23" s="104"/>
      <c r="R23" s="104"/>
      <c r="S23" s="104"/>
      <c r="T23" s="104"/>
      <c r="U23" s="104"/>
      <c r="V23" s="104"/>
      <c r="W23" s="105"/>
    </row>
    <row r="24" spans="1:23" s="72" customFormat="1" ht="18" customHeight="1">
      <c r="A24" s="70"/>
      <c r="B24" s="26">
        <v>3</v>
      </c>
      <c r="C24" s="772"/>
      <c r="D24" s="772"/>
      <c r="E24" s="772"/>
      <c r="F24" s="772"/>
      <c r="G24" s="772"/>
      <c r="H24" s="772"/>
      <c r="I24" s="100"/>
      <c r="J24" s="122"/>
      <c r="K24" s="131">
        <f>I24*J24</f>
        <v>0</v>
      </c>
      <c r="L24" s="129"/>
      <c r="M24" s="125">
        <f>K24</f>
        <v>0</v>
      </c>
      <c r="N24" s="132"/>
      <c r="O24" s="121" t="s">
        <v>369</v>
      </c>
      <c r="P24" s="92"/>
      <c r="Q24" s="104"/>
      <c r="R24" s="104"/>
      <c r="S24" s="104"/>
      <c r="T24" s="104"/>
      <c r="U24" s="104"/>
      <c r="V24" s="104"/>
      <c r="W24" s="105"/>
    </row>
    <row r="25" spans="1:23" s="72" customFormat="1" ht="18" customHeight="1">
      <c r="A25" s="651"/>
      <c r="B25" s="26">
        <v>4</v>
      </c>
      <c r="C25" s="780"/>
      <c r="D25" s="780"/>
      <c r="E25" s="780"/>
      <c r="F25" s="780"/>
      <c r="G25" s="780"/>
      <c r="H25" s="780"/>
      <c r="I25" s="100"/>
      <c r="J25" s="122"/>
      <c r="K25" s="131">
        <f>I25*J25</f>
        <v>0</v>
      </c>
      <c r="L25" s="129"/>
      <c r="M25" s="125">
        <f>K25</f>
        <v>0</v>
      </c>
      <c r="N25" s="132"/>
      <c r="O25" s="121" t="s">
        <v>369</v>
      </c>
      <c r="P25" s="92"/>
      <c r="Q25" s="104"/>
      <c r="R25" s="104"/>
      <c r="S25" s="104"/>
      <c r="T25" s="104"/>
      <c r="U25" s="104"/>
      <c r="V25" s="104"/>
      <c r="W25" s="105"/>
    </row>
    <row r="26" spans="1:23" s="72" customFormat="1" ht="18" customHeight="1">
      <c r="A26" s="70"/>
      <c r="B26" s="26">
        <v>5</v>
      </c>
      <c r="C26" s="772"/>
      <c r="D26" s="772"/>
      <c r="E26" s="772"/>
      <c r="F26" s="772"/>
      <c r="G26" s="772"/>
      <c r="H26" s="772"/>
      <c r="I26" s="100"/>
      <c r="J26" s="122"/>
      <c r="K26" s="131">
        <f>I26*J26</f>
        <v>0</v>
      </c>
      <c r="L26" s="130"/>
      <c r="M26" s="125">
        <f>K26</f>
        <v>0</v>
      </c>
      <c r="N26" s="132"/>
      <c r="O26" s="121" t="s">
        <v>369</v>
      </c>
      <c r="P26" s="92"/>
      <c r="Q26" s="104"/>
      <c r="R26" s="104"/>
      <c r="S26" s="104"/>
      <c r="T26" s="104"/>
      <c r="U26" s="104"/>
      <c r="V26" s="104"/>
      <c r="W26" s="105"/>
    </row>
    <row r="27" spans="1:18" s="61" customFormat="1" ht="18" customHeight="1">
      <c r="A27" s="59"/>
      <c r="B27" s="26"/>
      <c r="C27" s="781" t="s">
        <v>266</v>
      </c>
      <c r="D27" s="782"/>
      <c r="E27" s="782"/>
      <c r="F27" s="782"/>
      <c r="G27" s="782"/>
      <c r="H27" s="782"/>
      <c r="I27" s="782"/>
      <c r="J27" s="782"/>
      <c r="K27" s="133">
        <f>SUM(K22:K26)</f>
        <v>0</v>
      </c>
      <c r="L27" s="134">
        <f>SUM(L22:L26)</f>
        <v>0</v>
      </c>
      <c r="M27" s="134">
        <f>SUM(M22:M26)</f>
        <v>0</v>
      </c>
      <c r="N27" s="133">
        <f>SUM(N22:N26)</f>
        <v>0</v>
      </c>
      <c r="O27" s="94"/>
      <c r="P27" s="68"/>
      <c r="R27" s="64"/>
    </row>
    <row r="28" spans="1:13" s="61" customFormat="1" ht="12" customHeight="1">
      <c r="A28" s="59"/>
      <c r="B28" s="24"/>
      <c r="C28" s="59"/>
      <c r="E28" s="56"/>
      <c r="F28" s="62"/>
      <c r="G28" s="62"/>
      <c r="H28" s="16"/>
      <c r="I28" s="16"/>
      <c r="J28" s="16"/>
      <c r="K28" s="74"/>
      <c r="L28" s="75"/>
      <c r="M28" s="75"/>
    </row>
    <row r="29" spans="1:23" ht="18" customHeight="1">
      <c r="A29" s="59"/>
      <c r="B29" s="20"/>
      <c r="C29" s="783" t="s">
        <v>716</v>
      </c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5"/>
      <c r="P29" s="774" t="s">
        <v>401</v>
      </c>
      <c r="Q29" s="776" t="s">
        <v>394</v>
      </c>
      <c r="R29" s="777"/>
      <c r="S29" s="777"/>
      <c r="T29" s="778"/>
      <c r="U29" s="776" t="s">
        <v>395</v>
      </c>
      <c r="V29" s="777"/>
      <c r="W29" s="778"/>
    </row>
    <row r="30" spans="1:23" s="88" customFormat="1" ht="39">
      <c r="A30" s="650"/>
      <c r="B30" s="102" t="s">
        <v>345</v>
      </c>
      <c r="C30" s="788" t="s">
        <v>269</v>
      </c>
      <c r="D30" s="789"/>
      <c r="E30" s="789"/>
      <c r="F30" s="789"/>
      <c r="G30" s="789"/>
      <c r="H30" s="789"/>
      <c r="I30" s="789"/>
      <c r="J30" s="790"/>
      <c r="K30" s="116" t="s">
        <v>426</v>
      </c>
      <c r="L30" s="117" t="s">
        <v>427</v>
      </c>
      <c r="M30" s="118" t="s">
        <v>428</v>
      </c>
      <c r="N30" s="117" t="s">
        <v>429</v>
      </c>
      <c r="O30" s="99" t="s">
        <v>368</v>
      </c>
      <c r="P30" s="775"/>
      <c r="Q30" s="103" t="s">
        <v>396</v>
      </c>
      <c r="R30" s="103" t="s">
        <v>400</v>
      </c>
      <c r="S30" s="103" t="s">
        <v>397</v>
      </c>
      <c r="T30" s="103" t="s">
        <v>398</v>
      </c>
      <c r="U30" s="103" t="s">
        <v>399</v>
      </c>
      <c r="V30" s="103" t="s">
        <v>397</v>
      </c>
      <c r="W30" s="103" t="s">
        <v>398</v>
      </c>
    </row>
    <row r="31" spans="1:23" s="72" customFormat="1" ht="18" customHeight="1">
      <c r="A31" s="70"/>
      <c r="B31" s="26">
        <v>1</v>
      </c>
      <c r="C31" s="761" t="s">
        <v>529</v>
      </c>
      <c r="D31" s="762"/>
      <c r="E31" s="762"/>
      <c r="F31" s="762"/>
      <c r="G31" s="762"/>
      <c r="H31" s="762"/>
      <c r="I31" s="762"/>
      <c r="J31" s="763"/>
      <c r="K31" s="124"/>
      <c r="L31" s="124"/>
      <c r="M31" s="124">
        <f>K31+L31</f>
        <v>0</v>
      </c>
      <c r="N31" s="124"/>
      <c r="O31" s="121" t="s">
        <v>369</v>
      </c>
      <c r="P31" s="92"/>
      <c r="Q31" s="104"/>
      <c r="R31" s="104"/>
      <c r="S31" s="104"/>
      <c r="T31" s="105"/>
      <c r="U31" s="104"/>
      <c r="V31" s="104"/>
      <c r="W31" s="105"/>
    </row>
    <row r="32" spans="1:23" s="72" customFormat="1" ht="30" customHeight="1">
      <c r="A32" s="70"/>
      <c r="B32" s="26">
        <v>2</v>
      </c>
      <c r="C32" s="761" t="s">
        <v>531</v>
      </c>
      <c r="D32" s="762"/>
      <c r="E32" s="762"/>
      <c r="F32" s="762"/>
      <c r="G32" s="762"/>
      <c r="H32" s="762"/>
      <c r="I32" s="762"/>
      <c r="J32" s="763"/>
      <c r="K32" s="124"/>
      <c r="L32" s="124"/>
      <c r="M32" s="124">
        <f>K32+L32</f>
        <v>0</v>
      </c>
      <c r="N32" s="124"/>
      <c r="O32" s="121" t="s">
        <v>369</v>
      </c>
      <c r="P32" s="92"/>
      <c r="Q32" s="104"/>
      <c r="R32" s="104"/>
      <c r="S32" s="104"/>
      <c r="T32" s="104"/>
      <c r="U32" s="104"/>
      <c r="V32" s="104"/>
      <c r="W32" s="105"/>
    </row>
    <row r="33" spans="1:23" s="72" customFormat="1" ht="18" customHeight="1">
      <c r="A33" s="70"/>
      <c r="B33" s="26">
        <v>3</v>
      </c>
      <c r="C33" s="761" t="s">
        <v>530</v>
      </c>
      <c r="D33" s="762"/>
      <c r="E33" s="762"/>
      <c r="F33" s="762"/>
      <c r="G33" s="762"/>
      <c r="H33" s="762"/>
      <c r="I33" s="762"/>
      <c r="J33" s="763"/>
      <c r="K33" s="124"/>
      <c r="L33" s="124"/>
      <c r="M33" s="124">
        <f>K33+L33</f>
        <v>0</v>
      </c>
      <c r="N33" s="124"/>
      <c r="O33" s="121" t="s">
        <v>369</v>
      </c>
      <c r="P33" s="92"/>
      <c r="Q33" s="104"/>
      <c r="R33" s="104"/>
      <c r="S33" s="104"/>
      <c r="T33" s="104"/>
      <c r="U33" s="104"/>
      <c r="V33" s="104"/>
      <c r="W33" s="105"/>
    </row>
    <row r="34" spans="1:23" s="72" customFormat="1" ht="18" customHeight="1">
      <c r="A34" s="651"/>
      <c r="B34" s="26">
        <v>4</v>
      </c>
      <c r="C34" s="764"/>
      <c r="D34" s="765"/>
      <c r="E34" s="765"/>
      <c r="F34" s="765"/>
      <c r="G34" s="765"/>
      <c r="H34" s="765"/>
      <c r="I34" s="765"/>
      <c r="J34" s="766"/>
      <c r="K34" s="124"/>
      <c r="L34" s="124"/>
      <c r="M34" s="124">
        <f>K34+L34</f>
        <v>0</v>
      </c>
      <c r="N34" s="124"/>
      <c r="O34" s="121" t="s">
        <v>369</v>
      </c>
      <c r="P34" s="92"/>
      <c r="Q34" s="104"/>
      <c r="R34" s="104"/>
      <c r="S34" s="104"/>
      <c r="T34" s="104"/>
      <c r="U34" s="104"/>
      <c r="V34" s="104"/>
      <c r="W34" s="105"/>
    </row>
    <row r="35" spans="1:23" s="72" customFormat="1" ht="18" customHeight="1">
      <c r="A35" s="70"/>
      <c r="B35" s="26">
        <v>5</v>
      </c>
      <c r="C35" s="761"/>
      <c r="D35" s="762"/>
      <c r="E35" s="762"/>
      <c r="F35" s="762"/>
      <c r="G35" s="762"/>
      <c r="H35" s="762"/>
      <c r="I35" s="762"/>
      <c r="J35" s="763"/>
      <c r="K35" s="124"/>
      <c r="L35" s="124"/>
      <c r="M35" s="124">
        <f>K35+L35</f>
        <v>0</v>
      </c>
      <c r="N35" s="124"/>
      <c r="O35" s="121" t="s">
        <v>369</v>
      </c>
      <c r="P35" s="92"/>
      <c r="Q35" s="104"/>
      <c r="R35" s="104"/>
      <c r="S35" s="104"/>
      <c r="T35" s="104"/>
      <c r="U35" s="104"/>
      <c r="V35" s="104"/>
      <c r="W35" s="105"/>
    </row>
    <row r="36" spans="1:14" s="61" customFormat="1" ht="18" customHeight="1">
      <c r="A36" s="59"/>
      <c r="B36" s="24"/>
      <c r="C36" s="781" t="s">
        <v>266</v>
      </c>
      <c r="D36" s="782"/>
      <c r="E36" s="782"/>
      <c r="F36" s="782"/>
      <c r="G36" s="782"/>
      <c r="H36" s="782"/>
      <c r="I36" s="782"/>
      <c r="J36" s="782"/>
      <c r="K36" s="135">
        <f>SUM(K31:K35)</f>
        <v>0</v>
      </c>
      <c r="L36" s="135">
        <f>SUM(L31:L35)</f>
        <v>0</v>
      </c>
      <c r="M36" s="135">
        <f>SUM(M31:M35)</f>
        <v>0</v>
      </c>
      <c r="N36" s="135">
        <f>SUM(N31:N35)</f>
        <v>0</v>
      </c>
    </row>
    <row r="37" spans="2:22" s="59" customFormat="1" ht="12" customHeight="1">
      <c r="B37" s="26"/>
      <c r="E37" s="14"/>
      <c r="F37" s="62"/>
      <c r="G37" s="62"/>
      <c r="H37" s="62"/>
      <c r="I37" s="62"/>
      <c r="J37" s="62"/>
      <c r="K37" s="17"/>
      <c r="L37" s="78"/>
      <c r="M37" s="78"/>
      <c r="N37" s="72"/>
      <c r="O37" s="72"/>
      <c r="P37" s="72"/>
      <c r="Q37" s="72"/>
      <c r="R37" s="72"/>
      <c r="S37" s="72"/>
      <c r="T37" s="72"/>
      <c r="U37" s="72"/>
      <c r="V37" s="72"/>
    </row>
    <row r="38" spans="1:23" ht="18.75" customHeight="1">
      <c r="A38" s="59"/>
      <c r="B38" s="80"/>
      <c r="C38" s="783" t="s">
        <v>719</v>
      </c>
      <c r="D38" s="784"/>
      <c r="E38" s="784"/>
      <c r="F38" s="784"/>
      <c r="G38" s="784"/>
      <c r="H38" s="784"/>
      <c r="I38" s="784"/>
      <c r="J38" s="784"/>
      <c r="K38" s="119"/>
      <c r="L38" s="119"/>
      <c r="M38" s="119"/>
      <c r="N38" s="119"/>
      <c r="O38" s="120"/>
      <c r="P38" s="774" t="s">
        <v>401</v>
      </c>
      <c r="Q38" s="776" t="s">
        <v>394</v>
      </c>
      <c r="R38" s="777"/>
      <c r="S38" s="777"/>
      <c r="T38" s="778"/>
      <c r="U38" s="776" t="s">
        <v>395</v>
      </c>
      <c r="V38" s="777"/>
      <c r="W38" s="778"/>
    </row>
    <row r="39" spans="1:23" s="88" customFormat="1" ht="39">
      <c r="A39" s="650"/>
      <c r="B39" s="102" t="s">
        <v>345</v>
      </c>
      <c r="C39" s="788" t="s">
        <v>269</v>
      </c>
      <c r="D39" s="789"/>
      <c r="E39" s="789"/>
      <c r="F39" s="789"/>
      <c r="G39" s="789"/>
      <c r="H39" s="789"/>
      <c r="I39" s="789"/>
      <c r="J39" s="790"/>
      <c r="K39" s="116" t="s">
        <v>426</v>
      </c>
      <c r="L39" s="117" t="s">
        <v>427</v>
      </c>
      <c r="M39" s="118" t="s">
        <v>428</v>
      </c>
      <c r="N39" s="117" t="s">
        <v>429</v>
      </c>
      <c r="O39" s="99" t="s">
        <v>368</v>
      </c>
      <c r="P39" s="775"/>
      <c r="Q39" s="103" t="s">
        <v>396</v>
      </c>
      <c r="R39" s="103" t="s">
        <v>400</v>
      </c>
      <c r="S39" s="103" t="s">
        <v>397</v>
      </c>
      <c r="T39" s="103" t="s">
        <v>398</v>
      </c>
      <c r="U39" s="103" t="s">
        <v>399</v>
      </c>
      <c r="V39" s="103" t="s">
        <v>397</v>
      </c>
      <c r="W39" s="103" t="s">
        <v>398</v>
      </c>
    </row>
    <row r="40" spans="2:23" s="70" customFormat="1" ht="18" customHeight="1">
      <c r="B40" s="26">
        <v>1</v>
      </c>
      <c r="C40" s="761" t="s">
        <v>527</v>
      </c>
      <c r="D40" s="762"/>
      <c r="E40" s="762"/>
      <c r="F40" s="762"/>
      <c r="G40" s="762"/>
      <c r="H40" s="762"/>
      <c r="I40" s="762"/>
      <c r="J40" s="763"/>
      <c r="K40" s="123"/>
      <c r="L40" s="123"/>
      <c r="M40" s="123">
        <f>K40+L40</f>
        <v>0</v>
      </c>
      <c r="N40" s="123"/>
      <c r="O40" s="121" t="s">
        <v>369</v>
      </c>
      <c r="P40" s="92"/>
      <c r="Q40" s="104"/>
      <c r="R40" s="104"/>
      <c r="S40" s="104"/>
      <c r="T40" s="105"/>
      <c r="U40" s="104"/>
      <c r="V40" s="104"/>
      <c r="W40" s="105"/>
    </row>
    <row r="41" spans="2:23" s="70" customFormat="1" ht="18" customHeight="1">
      <c r="B41" s="26">
        <v>2</v>
      </c>
      <c r="C41" s="761"/>
      <c r="D41" s="762"/>
      <c r="E41" s="762"/>
      <c r="F41" s="762"/>
      <c r="G41" s="762"/>
      <c r="H41" s="762"/>
      <c r="I41" s="762"/>
      <c r="J41" s="763"/>
      <c r="K41" s="123"/>
      <c r="L41" s="123"/>
      <c r="M41" s="123">
        <f>K41+L41</f>
        <v>0</v>
      </c>
      <c r="N41" s="123"/>
      <c r="O41" s="121" t="s">
        <v>369</v>
      </c>
      <c r="P41" s="92"/>
      <c r="Q41" s="104"/>
      <c r="R41" s="104"/>
      <c r="S41" s="104"/>
      <c r="T41" s="104"/>
      <c r="U41" s="104"/>
      <c r="V41" s="104"/>
      <c r="W41" s="105"/>
    </row>
    <row r="42" spans="2:23" s="70" customFormat="1" ht="18" customHeight="1">
      <c r="B42" s="26">
        <v>3</v>
      </c>
      <c r="C42" s="761"/>
      <c r="D42" s="762"/>
      <c r="E42" s="762"/>
      <c r="F42" s="762"/>
      <c r="G42" s="762"/>
      <c r="H42" s="762"/>
      <c r="I42" s="762"/>
      <c r="J42" s="763"/>
      <c r="K42" s="123"/>
      <c r="L42" s="123"/>
      <c r="M42" s="123">
        <f>K42+L42</f>
        <v>0</v>
      </c>
      <c r="N42" s="123"/>
      <c r="O42" s="121" t="s">
        <v>369</v>
      </c>
      <c r="P42" s="92"/>
      <c r="Q42" s="104"/>
      <c r="R42" s="104"/>
      <c r="S42" s="104"/>
      <c r="T42" s="104"/>
      <c r="U42" s="104"/>
      <c r="V42" s="104"/>
      <c r="W42" s="105"/>
    </row>
    <row r="43" spans="1:23" s="70" customFormat="1" ht="18" customHeight="1">
      <c r="A43" s="651"/>
      <c r="B43" s="26">
        <v>4</v>
      </c>
      <c r="C43" s="764"/>
      <c r="D43" s="765"/>
      <c r="E43" s="765"/>
      <c r="F43" s="765"/>
      <c r="G43" s="765"/>
      <c r="H43" s="765"/>
      <c r="I43" s="765"/>
      <c r="J43" s="766"/>
      <c r="K43" s="123"/>
      <c r="L43" s="123"/>
      <c r="M43" s="123">
        <f>K43+L43</f>
        <v>0</v>
      </c>
      <c r="N43" s="123"/>
      <c r="O43" s="121" t="s">
        <v>369</v>
      </c>
      <c r="P43" s="92"/>
      <c r="Q43" s="104"/>
      <c r="R43" s="104"/>
      <c r="S43" s="104"/>
      <c r="T43" s="104"/>
      <c r="U43" s="104"/>
      <c r="V43" s="104"/>
      <c r="W43" s="105"/>
    </row>
    <row r="44" spans="2:23" s="70" customFormat="1" ht="18" customHeight="1">
      <c r="B44" s="26">
        <v>5</v>
      </c>
      <c r="C44" s="761"/>
      <c r="D44" s="762"/>
      <c r="E44" s="762"/>
      <c r="F44" s="762"/>
      <c r="G44" s="762"/>
      <c r="H44" s="762"/>
      <c r="I44" s="762"/>
      <c r="J44" s="763"/>
      <c r="K44" s="123"/>
      <c r="L44" s="123"/>
      <c r="M44" s="123">
        <f>K44+L44</f>
        <v>0</v>
      </c>
      <c r="N44" s="123"/>
      <c r="O44" s="121" t="s">
        <v>369</v>
      </c>
      <c r="P44" s="92"/>
      <c r="Q44" s="104"/>
      <c r="R44" s="104"/>
      <c r="S44" s="104"/>
      <c r="T44" s="104"/>
      <c r="U44" s="104"/>
      <c r="V44" s="104"/>
      <c r="W44" s="105"/>
    </row>
    <row r="45" spans="1:14" s="61" customFormat="1" ht="18" customHeight="1">
      <c r="A45" s="59"/>
      <c r="B45" s="26"/>
      <c r="C45" s="791" t="s">
        <v>266</v>
      </c>
      <c r="D45" s="791"/>
      <c r="E45" s="791"/>
      <c r="F45" s="791"/>
      <c r="G45" s="791"/>
      <c r="H45" s="791"/>
      <c r="I45" s="791"/>
      <c r="J45" s="791"/>
      <c r="K45" s="101">
        <f>SUM(K40:K44)</f>
        <v>0</v>
      </c>
      <c r="L45" s="101">
        <f>SUM(L40:L44)</f>
        <v>0</v>
      </c>
      <c r="M45" s="101">
        <f>SUM(M40:M44)</f>
        <v>0</v>
      </c>
      <c r="N45" s="101">
        <f>SUM(N40:N44)</f>
        <v>0</v>
      </c>
    </row>
    <row r="46" spans="2:14" s="59" customFormat="1" ht="12" customHeight="1">
      <c r="B46" s="26"/>
      <c r="E46" s="14"/>
      <c r="F46" s="62"/>
      <c r="G46" s="62"/>
      <c r="H46" s="62"/>
      <c r="I46" s="62"/>
      <c r="J46" s="62"/>
      <c r="K46" s="17"/>
      <c r="L46" s="78"/>
      <c r="M46" s="78"/>
      <c r="N46" s="79"/>
    </row>
    <row r="47" spans="1:23" ht="18" customHeight="1">
      <c r="A47" s="59"/>
      <c r="B47" s="20"/>
      <c r="C47" s="783" t="s">
        <v>720</v>
      </c>
      <c r="D47" s="784"/>
      <c r="E47" s="784"/>
      <c r="F47" s="784"/>
      <c r="G47" s="784"/>
      <c r="H47" s="784"/>
      <c r="I47" s="784"/>
      <c r="J47" s="784"/>
      <c r="K47" s="119"/>
      <c r="L47" s="119"/>
      <c r="M47" s="119"/>
      <c r="N47" s="119"/>
      <c r="O47" s="120"/>
      <c r="P47" s="779" t="s">
        <v>401</v>
      </c>
      <c r="Q47" s="776" t="s">
        <v>394</v>
      </c>
      <c r="R47" s="777"/>
      <c r="S47" s="777"/>
      <c r="T47" s="778"/>
      <c r="U47" s="776" t="s">
        <v>395</v>
      </c>
      <c r="V47" s="777"/>
      <c r="W47" s="778"/>
    </row>
    <row r="48" spans="1:23" s="88" customFormat="1" ht="39">
      <c r="A48" s="650"/>
      <c r="B48" s="102" t="s">
        <v>345</v>
      </c>
      <c r="C48" s="788" t="s">
        <v>269</v>
      </c>
      <c r="D48" s="789"/>
      <c r="E48" s="789"/>
      <c r="F48" s="789"/>
      <c r="G48" s="789"/>
      <c r="H48" s="789"/>
      <c r="I48" s="789"/>
      <c r="J48" s="790"/>
      <c r="K48" s="116" t="s">
        <v>426</v>
      </c>
      <c r="L48" s="117" t="s">
        <v>427</v>
      </c>
      <c r="M48" s="118" t="s">
        <v>428</v>
      </c>
      <c r="N48" s="118" t="s">
        <v>429</v>
      </c>
      <c r="O48" s="99" t="s">
        <v>368</v>
      </c>
      <c r="P48" s="779"/>
      <c r="Q48" s="103" t="s">
        <v>396</v>
      </c>
      <c r="R48" s="103" t="s">
        <v>400</v>
      </c>
      <c r="S48" s="103" t="s">
        <v>397</v>
      </c>
      <c r="T48" s="103" t="s">
        <v>398</v>
      </c>
      <c r="U48" s="103" t="s">
        <v>399</v>
      </c>
      <c r="V48" s="103" t="s">
        <v>397</v>
      </c>
      <c r="W48" s="103" t="s">
        <v>398</v>
      </c>
    </row>
    <row r="49" spans="2:23" s="70" customFormat="1" ht="18" customHeight="1">
      <c r="B49" s="26">
        <v>1</v>
      </c>
      <c r="C49" s="772" t="s">
        <v>532</v>
      </c>
      <c r="D49" s="772"/>
      <c r="E49" s="772"/>
      <c r="F49" s="772"/>
      <c r="G49" s="772"/>
      <c r="H49" s="772"/>
      <c r="I49" s="772"/>
      <c r="J49" s="772"/>
      <c r="K49" s="124"/>
      <c r="L49" s="124"/>
      <c r="M49" s="123">
        <f>K49+L49</f>
        <v>0</v>
      </c>
      <c r="N49" s="124"/>
      <c r="O49" s="121" t="s">
        <v>369</v>
      </c>
      <c r="P49" s="92"/>
      <c r="Q49" s="104"/>
      <c r="R49" s="104"/>
      <c r="S49" s="104"/>
      <c r="T49" s="105"/>
      <c r="U49" s="104"/>
      <c r="V49" s="104"/>
      <c r="W49" s="105"/>
    </row>
    <row r="50" spans="2:23" s="70" customFormat="1" ht="18" customHeight="1">
      <c r="B50" s="26">
        <v>2</v>
      </c>
      <c r="C50" s="772"/>
      <c r="D50" s="772"/>
      <c r="E50" s="772"/>
      <c r="F50" s="772"/>
      <c r="G50" s="772"/>
      <c r="H50" s="772"/>
      <c r="I50" s="772"/>
      <c r="J50" s="772"/>
      <c r="K50" s="124"/>
      <c r="L50" s="124"/>
      <c r="M50" s="123">
        <f>K50+L50</f>
        <v>0</v>
      </c>
      <c r="N50" s="124"/>
      <c r="O50" s="121" t="s">
        <v>369</v>
      </c>
      <c r="P50" s="92"/>
      <c r="Q50" s="104"/>
      <c r="R50" s="104"/>
      <c r="S50" s="104"/>
      <c r="T50" s="104"/>
      <c r="U50" s="104"/>
      <c r="V50" s="104"/>
      <c r="W50" s="105"/>
    </row>
    <row r="51" spans="2:23" s="70" customFormat="1" ht="18" customHeight="1">
      <c r="B51" s="26">
        <v>3</v>
      </c>
      <c r="C51" s="772"/>
      <c r="D51" s="772"/>
      <c r="E51" s="772"/>
      <c r="F51" s="772"/>
      <c r="G51" s="772"/>
      <c r="H51" s="772"/>
      <c r="I51" s="772"/>
      <c r="J51" s="772"/>
      <c r="K51" s="124"/>
      <c r="L51" s="124"/>
      <c r="M51" s="123">
        <f>K51+L51</f>
        <v>0</v>
      </c>
      <c r="N51" s="124"/>
      <c r="O51" s="121" t="s">
        <v>369</v>
      </c>
      <c r="P51" s="92"/>
      <c r="Q51" s="104"/>
      <c r="R51" s="104"/>
      <c r="S51" s="104"/>
      <c r="T51" s="104"/>
      <c r="U51" s="104"/>
      <c r="V51" s="104"/>
      <c r="W51" s="105"/>
    </row>
    <row r="52" spans="1:23" s="70" customFormat="1" ht="18" customHeight="1">
      <c r="A52" s="651"/>
      <c r="B52" s="26">
        <v>4</v>
      </c>
      <c r="C52" s="780"/>
      <c r="D52" s="780"/>
      <c r="E52" s="780"/>
      <c r="F52" s="780"/>
      <c r="G52" s="780"/>
      <c r="H52" s="780"/>
      <c r="I52" s="780"/>
      <c r="J52" s="780"/>
      <c r="K52" s="124"/>
      <c r="L52" s="124"/>
      <c r="M52" s="123">
        <f>K52+L52</f>
        <v>0</v>
      </c>
      <c r="N52" s="124"/>
      <c r="O52" s="121" t="s">
        <v>369</v>
      </c>
      <c r="P52" s="92"/>
      <c r="Q52" s="104"/>
      <c r="R52" s="104"/>
      <c r="S52" s="104"/>
      <c r="T52" s="104"/>
      <c r="U52" s="104"/>
      <c r="V52" s="104"/>
      <c r="W52" s="105"/>
    </row>
    <row r="53" spans="2:23" s="70" customFormat="1" ht="18" customHeight="1">
      <c r="B53" s="26">
        <v>5</v>
      </c>
      <c r="C53" s="772"/>
      <c r="D53" s="772"/>
      <c r="E53" s="772"/>
      <c r="F53" s="772"/>
      <c r="G53" s="772"/>
      <c r="H53" s="772"/>
      <c r="I53" s="772"/>
      <c r="J53" s="772"/>
      <c r="K53" s="124"/>
      <c r="L53" s="124"/>
      <c r="M53" s="123">
        <f>K53+L53</f>
        <v>0</v>
      </c>
      <c r="N53" s="124"/>
      <c r="O53" s="121" t="s">
        <v>369</v>
      </c>
      <c r="P53" s="92"/>
      <c r="Q53" s="104"/>
      <c r="R53" s="104"/>
      <c r="S53" s="104"/>
      <c r="T53" s="104"/>
      <c r="U53" s="104"/>
      <c r="V53" s="104"/>
      <c r="W53" s="105"/>
    </row>
    <row r="54" spans="1:16" s="61" customFormat="1" ht="18" customHeight="1">
      <c r="A54" s="59"/>
      <c r="B54" s="26"/>
      <c r="C54" s="781" t="s">
        <v>266</v>
      </c>
      <c r="D54" s="782"/>
      <c r="E54" s="782"/>
      <c r="F54" s="782"/>
      <c r="G54" s="782"/>
      <c r="H54" s="782"/>
      <c r="I54" s="782"/>
      <c r="J54" s="782"/>
      <c r="K54" s="101">
        <f>SUM(K49:K53)</f>
        <v>0</v>
      </c>
      <c r="L54" s="101">
        <f>SUM(L49:L53)</f>
        <v>0</v>
      </c>
      <c r="M54" s="101">
        <f>SUM(M49:M53)</f>
        <v>0</v>
      </c>
      <c r="N54" s="101">
        <f>SUM(N49:N53)</f>
        <v>0</v>
      </c>
      <c r="O54" s="89"/>
      <c r="P54" s="73"/>
    </row>
    <row r="55" spans="1:21" s="65" customFormat="1" ht="9.75" customHeight="1">
      <c r="A55" s="59"/>
      <c r="B55" s="26"/>
      <c r="E55" s="14"/>
      <c r="F55" s="23"/>
      <c r="G55" s="23"/>
      <c r="H55" s="23"/>
      <c r="I55" s="23"/>
      <c r="J55" s="23"/>
      <c r="K55" s="17"/>
      <c r="L55" s="81"/>
      <c r="M55" s="81"/>
      <c r="N55" s="82"/>
      <c r="O55" s="59"/>
      <c r="P55" s="59"/>
      <c r="Q55" s="59"/>
      <c r="R55" s="59"/>
      <c r="S55" s="59"/>
      <c r="T55" s="59"/>
      <c r="U55" s="59"/>
    </row>
    <row r="56" spans="1:23" s="61" customFormat="1" ht="36" customHeight="1">
      <c r="A56" s="59"/>
      <c r="B56" s="20"/>
      <c r="C56" s="783" t="s">
        <v>721</v>
      </c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5"/>
      <c r="P56" s="779" t="s">
        <v>401</v>
      </c>
      <c r="Q56" s="776" t="s">
        <v>394</v>
      </c>
      <c r="R56" s="777"/>
      <c r="S56" s="777"/>
      <c r="T56" s="778"/>
      <c r="U56" s="776" t="s">
        <v>395</v>
      </c>
      <c r="V56" s="777"/>
      <c r="W56" s="778"/>
    </row>
    <row r="57" spans="1:23" s="88" customFormat="1" ht="39">
      <c r="A57" s="650"/>
      <c r="B57" s="102" t="s">
        <v>345</v>
      </c>
      <c r="C57" s="773" t="s">
        <v>269</v>
      </c>
      <c r="D57" s="773"/>
      <c r="E57" s="773"/>
      <c r="F57" s="773"/>
      <c r="G57" s="773"/>
      <c r="H57" s="773"/>
      <c r="I57" s="773"/>
      <c r="J57" s="773"/>
      <c r="K57" s="116" t="s">
        <v>426</v>
      </c>
      <c r="L57" s="117" t="s">
        <v>427</v>
      </c>
      <c r="M57" s="118" t="s">
        <v>428</v>
      </c>
      <c r="N57" s="118" t="s">
        <v>429</v>
      </c>
      <c r="O57" s="99" t="s">
        <v>368</v>
      </c>
      <c r="P57" s="779"/>
      <c r="Q57" s="103" t="s">
        <v>396</v>
      </c>
      <c r="R57" s="103" t="s">
        <v>400</v>
      </c>
      <c r="S57" s="103" t="s">
        <v>397</v>
      </c>
      <c r="T57" s="103" t="s">
        <v>398</v>
      </c>
      <c r="U57" s="103" t="s">
        <v>399</v>
      </c>
      <c r="V57" s="103" t="s">
        <v>397</v>
      </c>
      <c r="W57" s="103" t="s">
        <v>398</v>
      </c>
    </row>
    <row r="58" spans="1:23" s="72" customFormat="1" ht="18" customHeight="1">
      <c r="A58" s="70"/>
      <c r="B58" s="26">
        <v>1</v>
      </c>
      <c r="C58" s="772" t="s">
        <v>534</v>
      </c>
      <c r="D58" s="772"/>
      <c r="E58" s="772"/>
      <c r="F58" s="772"/>
      <c r="G58" s="772"/>
      <c r="H58" s="772"/>
      <c r="I58" s="772"/>
      <c r="J58" s="772"/>
      <c r="K58" s="124"/>
      <c r="L58" s="124"/>
      <c r="M58" s="123">
        <f>K58+L58</f>
        <v>0</v>
      </c>
      <c r="N58" s="124"/>
      <c r="O58" s="121" t="s">
        <v>369</v>
      </c>
      <c r="P58" s="92"/>
      <c r="Q58" s="104"/>
      <c r="R58" s="104"/>
      <c r="S58" s="104"/>
      <c r="T58" s="105"/>
      <c r="U58" s="104"/>
      <c r="V58" s="104"/>
      <c r="W58" s="105"/>
    </row>
    <row r="59" spans="1:23" s="72" customFormat="1" ht="18" customHeight="1">
      <c r="A59" s="70"/>
      <c r="B59" s="26">
        <v>2</v>
      </c>
      <c r="C59" s="772" t="s">
        <v>535</v>
      </c>
      <c r="D59" s="772"/>
      <c r="E59" s="772"/>
      <c r="F59" s="772"/>
      <c r="G59" s="772"/>
      <c r="H59" s="772"/>
      <c r="I59" s="772"/>
      <c r="J59" s="772"/>
      <c r="K59" s="124"/>
      <c r="L59" s="124"/>
      <c r="M59" s="123">
        <f>K59+L59</f>
        <v>0</v>
      </c>
      <c r="N59" s="124"/>
      <c r="O59" s="121" t="s">
        <v>369</v>
      </c>
      <c r="P59" s="92"/>
      <c r="Q59" s="104"/>
      <c r="R59" s="104"/>
      <c r="S59" s="104"/>
      <c r="T59" s="104"/>
      <c r="U59" s="104"/>
      <c r="V59" s="104"/>
      <c r="W59" s="105"/>
    </row>
    <row r="60" spans="1:23" s="72" customFormat="1" ht="18" customHeight="1">
      <c r="A60" s="70"/>
      <c r="B60" s="26">
        <v>3</v>
      </c>
      <c r="C60" s="772" t="s">
        <v>536</v>
      </c>
      <c r="D60" s="772"/>
      <c r="E60" s="772"/>
      <c r="F60" s="772"/>
      <c r="G60" s="772"/>
      <c r="H60" s="772"/>
      <c r="I60" s="772"/>
      <c r="J60" s="772"/>
      <c r="K60" s="124"/>
      <c r="L60" s="124"/>
      <c r="M60" s="123">
        <f>K60+L60</f>
        <v>0</v>
      </c>
      <c r="N60" s="124"/>
      <c r="O60" s="121" t="s">
        <v>369</v>
      </c>
      <c r="P60" s="92"/>
      <c r="Q60" s="104"/>
      <c r="R60" s="104"/>
      <c r="S60" s="104"/>
      <c r="T60" s="104"/>
      <c r="U60" s="104"/>
      <c r="V60" s="104"/>
      <c r="W60" s="105"/>
    </row>
    <row r="61" spans="1:23" s="72" customFormat="1" ht="18" customHeight="1">
      <c r="A61" s="651"/>
      <c r="B61" s="26">
        <v>4</v>
      </c>
      <c r="C61" s="772" t="s">
        <v>538</v>
      </c>
      <c r="D61" s="772"/>
      <c r="E61" s="772"/>
      <c r="F61" s="772"/>
      <c r="G61" s="772"/>
      <c r="H61" s="772"/>
      <c r="I61" s="772"/>
      <c r="J61" s="772"/>
      <c r="K61" s="124"/>
      <c r="L61" s="124"/>
      <c r="M61" s="123">
        <f>K61+L61</f>
        <v>0</v>
      </c>
      <c r="N61" s="124"/>
      <c r="O61" s="121" t="s">
        <v>369</v>
      </c>
      <c r="P61" s="92"/>
      <c r="Q61" s="104"/>
      <c r="R61" s="104"/>
      <c r="S61" s="104"/>
      <c r="T61" s="104"/>
      <c r="U61" s="104"/>
      <c r="V61" s="104"/>
      <c r="W61" s="105"/>
    </row>
    <row r="62" spans="1:23" s="72" customFormat="1" ht="18" customHeight="1">
      <c r="A62" s="70"/>
      <c r="B62" s="26">
        <v>5</v>
      </c>
      <c r="C62" s="772"/>
      <c r="D62" s="772"/>
      <c r="E62" s="772"/>
      <c r="F62" s="772"/>
      <c r="G62" s="772"/>
      <c r="H62" s="772"/>
      <c r="I62" s="772"/>
      <c r="J62" s="772"/>
      <c r="K62" s="124"/>
      <c r="L62" s="124"/>
      <c r="M62" s="123">
        <f>K62+L62</f>
        <v>0</v>
      </c>
      <c r="N62" s="124"/>
      <c r="O62" s="121" t="s">
        <v>369</v>
      </c>
      <c r="P62" s="92"/>
      <c r="Q62" s="104"/>
      <c r="R62" s="104"/>
      <c r="S62" s="104"/>
      <c r="T62" s="104"/>
      <c r="U62" s="104"/>
      <c r="V62" s="104"/>
      <c r="W62" s="105"/>
    </row>
    <row r="63" spans="1:16" s="61" customFormat="1" ht="18" customHeight="1">
      <c r="A63" s="59"/>
      <c r="B63" s="26"/>
      <c r="C63" s="781" t="s">
        <v>266</v>
      </c>
      <c r="D63" s="782"/>
      <c r="E63" s="782"/>
      <c r="F63" s="782"/>
      <c r="G63" s="782"/>
      <c r="H63" s="782"/>
      <c r="I63" s="782"/>
      <c r="J63" s="782"/>
      <c r="K63" s="101">
        <f>SUM(K58:K62)</f>
        <v>0</v>
      </c>
      <c r="L63" s="101">
        <f>SUM(L58:L62)</f>
        <v>0</v>
      </c>
      <c r="M63" s="101">
        <f>SUM(M58:M62)</f>
        <v>0</v>
      </c>
      <c r="N63" s="101">
        <f>SUM(N58:N62)</f>
        <v>0</v>
      </c>
      <c r="O63" s="90"/>
      <c r="P63" s="73"/>
    </row>
    <row r="64" spans="1:21" s="61" customFormat="1" ht="10.5" customHeight="1">
      <c r="A64" s="59"/>
      <c r="B64" s="20"/>
      <c r="C64" s="59"/>
      <c r="E64" s="14"/>
      <c r="F64" s="62"/>
      <c r="G64" s="62"/>
      <c r="H64" s="62"/>
      <c r="I64" s="62"/>
      <c r="J64" s="62"/>
      <c r="K64" s="17"/>
      <c r="L64" s="83"/>
      <c r="M64" s="83"/>
      <c r="N64" s="73"/>
      <c r="O64" s="59"/>
      <c r="P64" s="59"/>
      <c r="Q64" s="59"/>
      <c r="R64" s="59"/>
      <c r="S64" s="59"/>
      <c r="T64" s="59"/>
      <c r="U64" s="59"/>
    </row>
    <row r="65" spans="1:23" ht="33.75" customHeight="1">
      <c r="A65" s="59"/>
      <c r="B65" s="71"/>
      <c r="C65" s="769" t="s">
        <v>722</v>
      </c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1"/>
      <c r="P65" s="779" t="s">
        <v>401</v>
      </c>
      <c r="Q65" s="776" t="s">
        <v>394</v>
      </c>
      <c r="R65" s="777"/>
      <c r="S65" s="777"/>
      <c r="T65" s="778"/>
      <c r="U65" s="776" t="s">
        <v>395</v>
      </c>
      <c r="V65" s="777"/>
      <c r="W65" s="778"/>
    </row>
    <row r="66" spans="1:23" s="88" customFormat="1" ht="39">
      <c r="A66" s="650"/>
      <c r="B66" s="102" t="s">
        <v>345</v>
      </c>
      <c r="C66" s="788" t="s">
        <v>269</v>
      </c>
      <c r="D66" s="789"/>
      <c r="E66" s="789"/>
      <c r="F66" s="789"/>
      <c r="G66" s="789"/>
      <c r="H66" s="789"/>
      <c r="I66" s="789"/>
      <c r="J66" s="790"/>
      <c r="K66" s="116" t="s">
        <v>426</v>
      </c>
      <c r="L66" s="117" t="s">
        <v>427</v>
      </c>
      <c r="M66" s="118" t="s">
        <v>428</v>
      </c>
      <c r="N66" s="118" t="s">
        <v>429</v>
      </c>
      <c r="O66" s="99" t="s">
        <v>368</v>
      </c>
      <c r="P66" s="779"/>
      <c r="Q66" s="103" t="s">
        <v>396</v>
      </c>
      <c r="R66" s="103" t="s">
        <v>400</v>
      </c>
      <c r="S66" s="103" t="s">
        <v>397</v>
      </c>
      <c r="T66" s="103" t="s">
        <v>398</v>
      </c>
      <c r="U66" s="103" t="s">
        <v>399</v>
      </c>
      <c r="V66" s="103" t="s">
        <v>397</v>
      </c>
      <c r="W66" s="103" t="s">
        <v>398</v>
      </c>
    </row>
    <row r="67" spans="1:23" s="72" customFormat="1" ht="18" customHeight="1">
      <c r="A67" s="70"/>
      <c r="B67" s="26">
        <v>1</v>
      </c>
      <c r="C67" s="772" t="s">
        <v>537</v>
      </c>
      <c r="D67" s="772"/>
      <c r="E67" s="772"/>
      <c r="F67" s="772"/>
      <c r="G67" s="772"/>
      <c r="H67" s="772"/>
      <c r="I67" s="772"/>
      <c r="J67" s="772"/>
      <c r="K67" s="123"/>
      <c r="L67" s="123"/>
      <c r="M67" s="123">
        <f>K67+L67</f>
        <v>0</v>
      </c>
      <c r="N67" s="123"/>
      <c r="O67" s="121" t="s">
        <v>369</v>
      </c>
      <c r="P67" s="92"/>
      <c r="Q67" s="104"/>
      <c r="R67" s="104"/>
      <c r="S67" s="104"/>
      <c r="T67" s="105"/>
      <c r="U67" s="104"/>
      <c r="V67" s="104"/>
      <c r="W67" s="105"/>
    </row>
    <row r="68" spans="1:23" s="72" customFormat="1" ht="18" customHeight="1">
      <c r="A68" s="70"/>
      <c r="B68" s="26">
        <v>2</v>
      </c>
      <c r="C68" s="772"/>
      <c r="D68" s="772"/>
      <c r="E68" s="772"/>
      <c r="F68" s="772"/>
      <c r="G68" s="772"/>
      <c r="H68" s="772"/>
      <c r="I68" s="772"/>
      <c r="J68" s="772"/>
      <c r="K68" s="123"/>
      <c r="L68" s="123"/>
      <c r="M68" s="123">
        <f>K68+L68</f>
        <v>0</v>
      </c>
      <c r="N68" s="123"/>
      <c r="O68" s="121" t="s">
        <v>369</v>
      </c>
      <c r="P68" s="92"/>
      <c r="Q68" s="104"/>
      <c r="R68" s="104"/>
      <c r="S68" s="104"/>
      <c r="T68" s="104"/>
      <c r="U68" s="104"/>
      <c r="V68" s="104"/>
      <c r="W68" s="105"/>
    </row>
    <row r="69" spans="1:23" s="72" customFormat="1" ht="18" customHeight="1">
      <c r="A69" s="70"/>
      <c r="B69" s="26">
        <v>3</v>
      </c>
      <c r="C69" s="772"/>
      <c r="D69" s="772"/>
      <c r="E69" s="772"/>
      <c r="F69" s="772"/>
      <c r="G69" s="772"/>
      <c r="H69" s="772"/>
      <c r="I69" s="772"/>
      <c r="J69" s="772"/>
      <c r="K69" s="123"/>
      <c r="L69" s="123"/>
      <c r="M69" s="123">
        <f>K69+L69</f>
        <v>0</v>
      </c>
      <c r="N69" s="123"/>
      <c r="O69" s="121" t="s">
        <v>369</v>
      </c>
      <c r="P69" s="92"/>
      <c r="Q69" s="104"/>
      <c r="R69" s="104"/>
      <c r="S69" s="104"/>
      <c r="T69" s="104"/>
      <c r="U69" s="104"/>
      <c r="V69" s="104"/>
      <c r="W69" s="105"/>
    </row>
    <row r="70" spans="1:23" s="72" customFormat="1" ht="18" customHeight="1">
      <c r="A70" s="651"/>
      <c r="B70" s="26">
        <v>4</v>
      </c>
      <c r="C70" s="780"/>
      <c r="D70" s="780"/>
      <c r="E70" s="780"/>
      <c r="F70" s="780"/>
      <c r="G70" s="780"/>
      <c r="H70" s="780"/>
      <c r="I70" s="780"/>
      <c r="J70" s="780"/>
      <c r="K70" s="123"/>
      <c r="L70" s="123"/>
      <c r="M70" s="123">
        <f>K70+L70</f>
        <v>0</v>
      </c>
      <c r="N70" s="123"/>
      <c r="O70" s="121" t="s">
        <v>369</v>
      </c>
      <c r="P70" s="92"/>
      <c r="Q70" s="104"/>
      <c r="R70" s="104"/>
      <c r="S70" s="104"/>
      <c r="T70" s="104"/>
      <c r="U70" s="104"/>
      <c r="V70" s="104"/>
      <c r="W70" s="105"/>
    </row>
    <row r="71" spans="1:23" s="72" customFormat="1" ht="18" customHeight="1">
      <c r="A71" s="70"/>
      <c r="B71" s="26">
        <v>5</v>
      </c>
      <c r="C71" s="772"/>
      <c r="D71" s="772"/>
      <c r="E71" s="772"/>
      <c r="F71" s="772"/>
      <c r="G71" s="772"/>
      <c r="H71" s="772"/>
      <c r="I71" s="772"/>
      <c r="J71" s="772"/>
      <c r="K71" s="123"/>
      <c r="L71" s="123"/>
      <c r="M71" s="123">
        <f>K71+L71</f>
        <v>0</v>
      </c>
      <c r="N71" s="123"/>
      <c r="O71" s="121" t="s">
        <v>369</v>
      </c>
      <c r="P71" s="92"/>
      <c r="Q71" s="104"/>
      <c r="R71" s="104"/>
      <c r="S71" s="104"/>
      <c r="T71" s="104"/>
      <c r="U71" s="104"/>
      <c r="V71" s="104"/>
      <c r="W71" s="105"/>
    </row>
    <row r="72" spans="1:14" s="61" customFormat="1" ht="18" customHeight="1">
      <c r="A72" s="59"/>
      <c r="B72" s="26"/>
      <c r="C72" s="781" t="s">
        <v>266</v>
      </c>
      <c r="D72" s="782"/>
      <c r="E72" s="782"/>
      <c r="F72" s="782"/>
      <c r="G72" s="782"/>
      <c r="H72" s="782"/>
      <c r="I72" s="782"/>
      <c r="J72" s="782"/>
      <c r="K72" s="101">
        <f>SUM(K67:K71)</f>
        <v>0</v>
      </c>
      <c r="L72" s="101">
        <f>SUM(L67:L71)</f>
        <v>0</v>
      </c>
      <c r="M72" s="101">
        <f>SUM(M67:M71)</f>
        <v>0</v>
      </c>
      <c r="N72" s="101">
        <f>SUM(N67:N71)</f>
        <v>0</v>
      </c>
    </row>
    <row r="73" spans="2:14" s="59" customFormat="1" ht="11.25" customHeight="1">
      <c r="B73" s="24"/>
      <c r="E73" s="14"/>
      <c r="F73" s="62"/>
      <c r="G73" s="62"/>
      <c r="H73" s="62"/>
      <c r="I73" s="62"/>
      <c r="J73" s="62"/>
      <c r="K73" s="17"/>
      <c r="L73" s="78"/>
      <c r="M73" s="78"/>
      <c r="N73" s="79"/>
    </row>
    <row r="74" spans="1:23" ht="30" customHeight="1">
      <c r="A74" s="59"/>
      <c r="B74" s="20"/>
      <c r="C74" s="783" t="s">
        <v>723</v>
      </c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5"/>
      <c r="P74" s="779" t="s">
        <v>401</v>
      </c>
      <c r="Q74" s="776" t="s">
        <v>394</v>
      </c>
      <c r="R74" s="777"/>
      <c r="S74" s="777"/>
      <c r="T74" s="778"/>
      <c r="U74" s="776" t="s">
        <v>395</v>
      </c>
      <c r="V74" s="777"/>
      <c r="W74" s="778"/>
    </row>
    <row r="75" spans="1:23" s="88" customFormat="1" ht="39">
      <c r="A75" s="650"/>
      <c r="B75" s="102" t="s">
        <v>345</v>
      </c>
      <c r="C75" s="773" t="s">
        <v>269</v>
      </c>
      <c r="D75" s="773"/>
      <c r="E75" s="773"/>
      <c r="F75" s="773"/>
      <c r="G75" s="773"/>
      <c r="H75" s="773"/>
      <c r="I75" s="773"/>
      <c r="J75" s="773"/>
      <c r="K75" s="116" t="s">
        <v>426</v>
      </c>
      <c r="L75" s="117" t="s">
        <v>427</v>
      </c>
      <c r="M75" s="118" t="s">
        <v>428</v>
      </c>
      <c r="N75" s="118" t="s">
        <v>429</v>
      </c>
      <c r="O75" s="99" t="s">
        <v>368</v>
      </c>
      <c r="P75" s="779"/>
      <c r="Q75" s="103" t="s">
        <v>396</v>
      </c>
      <c r="R75" s="103" t="s">
        <v>400</v>
      </c>
      <c r="S75" s="103" t="s">
        <v>397</v>
      </c>
      <c r="T75" s="103" t="s">
        <v>398</v>
      </c>
      <c r="U75" s="103" t="s">
        <v>399</v>
      </c>
      <c r="V75" s="103" t="s">
        <v>397</v>
      </c>
      <c r="W75" s="103" t="s">
        <v>398</v>
      </c>
    </row>
    <row r="76" spans="1:23" s="72" customFormat="1" ht="18" customHeight="1">
      <c r="A76" s="70"/>
      <c r="B76" s="26">
        <v>1</v>
      </c>
      <c r="C76" s="772" t="s">
        <v>539</v>
      </c>
      <c r="D76" s="772"/>
      <c r="E76" s="772"/>
      <c r="F76" s="772"/>
      <c r="G76" s="772"/>
      <c r="H76" s="772"/>
      <c r="I76" s="772"/>
      <c r="J76" s="772"/>
      <c r="K76" s="124"/>
      <c r="L76" s="124"/>
      <c r="M76" s="123">
        <f>K76+L76</f>
        <v>0</v>
      </c>
      <c r="N76" s="124"/>
      <c r="O76" s="121" t="s">
        <v>369</v>
      </c>
      <c r="P76" s="92"/>
      <c r="Q76" s="104"/>
      <c r="R76" s="104"/>
      <c r="S76" s="104"/>
      <c r="T76" s="105"/>
      <c r="U76" s="104"/>
      <c r="V76" s="104"/>
      <c r="W76" s="105"/>
    </row>
    <row r="77" spans="1:23" s="72" customFormat="1" ht="18" customHeight="1">
      <c r="A77" s="70"/>
      <c r="B77" s="26">
        <v>2</v>
      </c>
      <c r="C77" s="772" t="s">
        <v>538</v>
      </c>
      <c r="D77" s="772"/>
      <c r="E77" s="772"/>
      <c r="F77" s="772"/>
      <c r="G77" s="772"/>
      <c r="H77" s="772"/>
      <c r="I77" s="772"/>
      <c r="J77" s="772"/>
      <c r="K77" s="124"/>
      <c r="L77" s="124"/>
      <c r="M77" s="123">
        <f>K77+L77</f>
        <v>0</v>
      </c>
      <c r="N77" s="124"/>
      <c r="O77" s="121" t="s">
        <v>369</v>
      </c>
      <c r="P77" s="92"/>
      <c r="Q77" s="104"/>
      <c r="R77" s="104"/>
      <c r="S77" s="104"/>
      <c r="T77" s="104"/>
      <c r="U77" s="104"/>
      <c r="V77" s="104"/>
      <c r="W77" s="105"/>
    </row>
    <row r="78" spans="1:23" s="72" customFormat="1" ht="18" customHeight="1">
      <c r="A78" s="70"/>
      <c r="B78" s="26">
        <v>3</v>
      </c>
      <c r="C78" s="772"/>
      <c r="D78" s="772"/>
      <c r="E78" s="772"/>
      <c r="F78" s="772"/>
      <c r="G78" s="772"/>
      <c r="H78" s="772"/>
      <c r="I78" s="772"/>
      <c r="J78" s="772"/>
      <c r="K78" s="124"/>
      <c r="L78" s="124"/>
      <c r="M78" s="123">
        <f>K78+L78</f>
        <v>0</v>
      </c>
      <c r="N78" s="124"/>
      <c r="O78" s="121" t="s">
        <v>369</v>
      </c>
      <c r="P78" s="92"/>
      <c r="Q78" s="104"/>
      <c r="R78" s="104"/>
      <c r="S78" s="104"/>
      <c r="T78" s="104"/>
      <c r="U78" s="104"/>
      <c r="V78" s="104"/>
      <c r="W78" s="105"/>
    </row>
    <row r="79" spans="1:23" s="72" customFormat="1" ht="18" customHeight="1">
      <c r="A79" s="651"/>
      <c r="B79" s="26">
        <v>4</v>
      </c>
      <c r="C79" s="780"/>
      <c r="D79" s="780"/>
      <c r="E79" s="780"/>
      <c r="F79" s="780"/>
      <c r="G79" s="780"/>
      <c r="H79" s="780"/>
      <c r="I79" s="780"/>
      <c r="J79" s="780"/>
      <c r="K79" s="124"/>
      <c r="L79" s="124"/>
      <c r="M79" s="123">
        <f>K79+L79</f>
        <v>0</v>
      </c>
      <c r="N79" s="124"/>
      <c r="O79" s="121" t="s">
        <v>369</v>
      </c>
      <c r="P79" s="92"/>
      <c r="Q79" s="104"/>
      <c r="R79" s="104"/>
      <c r="S79" s="104"/>
      <c r="T79" s="104"/>
      <c r="U79" s="104"/>
      <c r="V79" s="104"/>
      <c r="W79" s="105"/>
    </row>
    <row r="80" spans="1:23" s="72" customFormat="1" ht="18" customHeight="1">
      <c r="A80" s="70"/>
      <c r="B80" s="26">
        <v>5</v>
      </c>
      <c r="C80" s="772"/>
      <c r="D80" s="772"/>
      <c r="E80" s="772"/>
      <c r="F80" s="772"/>
      <c r="G80" s="772"/>
      <c r="H80" s="772"/>
      <c r="I80" s="772"/>
      <c r="J80" s="772"/>
      <c r="K80" s="124"/>
      <c r="L80" s="124"/>
      <c r="M80" s="123">
        <f>K80+L80</f>
        <v>0</v>
      </c>
      <c r="N80" s="124"/>
      <c r="O80" s="121" t="s">
        <v>369</v>
      </c>
      <c r="P80" s="92"/>
      <c r="Q80" s="104"/>
      <c r="R80" s="104"/>
      <c r="S80" s="104"/>
      <c r="T80" s="104"/>
      <c r="U80" s="104"/>
      <c r="V80" s="104"/>
      <c r="W80" s="105"/>
    </row>
    <row r="81" spans="1:14" s="61" customFormat="1" ht="18" customHeight="1">
      <c r="A81" s="59"/>
      <c r="B81" s="26"/>
      <c r="C81" s="781" t="s">
        <v>266</v>
      </c>
      <c r="D81" s="782"/>
      <c r="E81" s="782"/>
      <c r="F81" s="782"/>
      <c r="G81" s="782"/>
      <c r="H81" s="782"/>
      <c r="I81" s="782"/>
      <c r="J81" s="782"/>
      <c r="K81" s="101">
        <f>SUM(K76:K80)</f>
        <v>0</v>
      </c>
      <c r="L81" s="101">
        <f>SUM(L76:L80)</f>
        <v>0</v>
      </c>
      <c r="M81" s="101">
        <f>SUM(M76:M80)</f>
        <v>0</v>
      </c>
      <c r="N81" s="101">
        <f>SUM(N76:N80)</f>
        <v>0</v>
      </c>
    </row>
    <row r="82" spans="1:21" s="84" customFormat="1" ht="14.25" customHeight="1">
      <c r="A82" s="69"/>
      <c r="B82" s="26"/>
      <c r="C82" s="69"/>
      <c r="E82" s="15"/>
      <c r="F82" s="18"/>
      <c r="G82" s="18"/>
      <c r="H82" s="18"/>
      <c r="I82" s="18"/>
      <c r="J82" s="18"/>
      <c r="K82" s="85"/>
      <c r="L82" s="75"/>
      <c r="M82" s="75"/>
      <c r="N82" s="86"/>
      <c r="O82" s="59"/>
      <c r="P82" s="59"/>
      <c r="Q82" s="59"/>
      <c r="R82" s="59"/>
      <c r="S82" s="59"/>
      <c r="T82" s="59"/>
      <c r="U82" s="59"/>
    </row>
    <row r="83" spans="1:2" s="61" customFormat="1" ht="18" customHeight="1">
      <c r="A83" s="59"/>
      <c r="B83" s="26"/>
    </row>
    <row r="84" spans="1:19" s="61" customFormat="1" ht="14.25" customHeight="1">
      <c r="A84" s="59"/>
      <c r="B84" s="26"/>
      <c r="C84" s="59"/>
      <c r="E84" s="14"/>
      <c r="F84" s="25"/>
      <c r="G84" s="786" t="s">
        <v>432</v>
      </c>
      <c r="H84" s="787"/>
      <c r="I84" s="787"/>
      <c r="J84" s="787"/>
      <c r="K84" s="101">
        <f>K27+K36+K45+K54+K63+K72+K81</f>
        <v>0</v>
      </c>
      <c r="L84" s="101">
        <f>L27+L36+L45+L54+L63+L72+L81</f>
        <v>0</v>
      </c>
      <c r="M84" s="101">
        <f>M27+M36+M45+M54+M63+M72+M81</f>
        <v>0</v>
      </c>
      <c r="N84" s="101">
        <f>N27+N36+N45+N54+N63+N72+N81</f>
        <v>0</v>
      </c>
      <c r="O84" s="68"/>
      <c r="P84" s="94"/>
      <c r="Q84" s="68"/>
      <c r="S84" s="64"/>
    </row>
    <row r="85" spans="1:19" s="61" customFormat="1" ht="14.25" customHeight="1">
      <c r="A85" s="59"/>
      <c r="B85" s="26"/>
      <c r="C85" s="59"/>
      <c r="E85" s="14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94"/>
      <c r="Q85" s="68"/>
      <c r="S85" s="64"/>
    </row>
    <row r="86" spans="4:19" s="59" customFormat="1" ht="18" customHeight="1">
      <c r="D86" s="87"/>
      <c r="E86" s="70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95"/>
      <c r="S86" s="60"/>
    </row>
    <row r="87" spans="4:19" s="59" customFormat="1" ht="18" customHeight="1">
      <c r="D87" s="87"/>
      <c r="E87" s="70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95"/>
      <c r="S87" s="60"/>
    </row>
    <row r="88" spans="4:19" s="59" customFormat="1" ht="18" customHeight="1">
      <c r="D88" s="87"/>
      <c r="E88" s="70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95"/>
      <c r="S88" s="60"/>
    </row>
    <row r="89" spans="4:19" s="59" customFormat="1" ht="18" customHeight="1">
      <c r="D89" s="87"/>
      <c r="E89" s="70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95"/>
      <c r="S89" s="60"/>
    </row>
    <row r="90" spans="4:19" s="59" customFormat="1" ht="18" customHeight="1">
      <c r="D90" s="87"/>
      <c r="E90" s="70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95"/>
      <c r="S90" s="60"/>
    </row>
    <row r="91" spans="4:19" s="59" customFormat="1" ht="18" customHeight="1">
      <c r="D91" s="87"/>
      <c r="E91" s="70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95"/>
      <c r="S91" s="60"/>
    </row>
    <row r="92" spans="4:19" s="59" customFormat="1" ht="18" customHeight="1">
      <c r="D92" s="87"/>
      <c r="E92" s="70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95"/>
      <c r="S92" s="60"/>
    </row>
    <row r="93" spans="4:19" s="59" customFormat="1" ht="18" customHeight="1">
      <c r="D93" s="87"/>
      <c r="E93" s="70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95"/>
      <c r="S93" s="60"/>
    </row>
    <row r="94" spans="4:19" s="59" customFormat="1" ht="18" customHeight="1">
      <c r="D94" s="87"/>
      <c r="E94" s="70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95"/>
      <c r="S94" s="60"/>
    </row>
    <row r="95" spans="4:19" s="59" customFormat="1" ht="18" customHeight="1">
      <c r="D95" s="87"/>
      <c r="E95" s="70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95"/>
      <c r="S95" s="60"/>
    </row>
    <row r="96" spans="4:19" s="59" customFormat="1" ht="18" customHeight="1">
      <c r="D96" s="87"/>
      <c r="E96" s="70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95"/>
      <c r="S96" s="60"/>
    </row>
    <row r="97" spans="4:19" s="59" customFormat="1" ht="18" customHeight="1">
      <c r="D97" s="87"/>
      <c r="E97" s="70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95"/>
      <c r="S97" s="60"/>
    </row>
    <row r="98" spans="4:19" s="59" customFormat="1" ht="18" customHeight="1">
      <c r="D98" s="87"/>
      <c r="E98" s="70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95"/>
      <c r="S98" s="60"/>
    </row>
    <row r="99" spans="4:19" s="59" customFormat="1" ht="18" customHeight="1">
      <c r="D99" s="87"/>
      <c r="E99" s="70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95"/>
      <c r="S99" s="60"/>
    </row>
    <row r="100" spans="4:19" s="59" customFormat="1" ht="18" customHeight="1">
      <c r="D100" s="87"/>
      <c r="E100" s="70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95"/>
      <c r="S100" s="60"/>
    </row>
    <row r="101" spans="4:19" s="59" customFormat="1" ht="18" customHeight="1">
      <c r="D101" s="87"/>
      <c r="E101" s="70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95"/>
      <c r="S101" s="60"/>
    </row>
    <row r="102" spans="4:19" s="59" customFormat="1" ht="18" customHeight="1">
      <c r="D102" s="87"/>
      <c r="E102" s="70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95"/>
      <c r="S102" s="60"/>
    </row>
    <row r="103" spans="4:19" s="59" customFormat="1" ht="18" customHeight="1">
      <c r="D103" s="87"/>
      <c r="E103" s="70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95"/>
      <c r="S103" s="60"/>
    </row>
    <row r="104" spans="4:19" s="59" customFormat="1" ht="18" customHeight="1">
      <c r="D104" s="87"/>
      <c r="E104" s="70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95"/>
      <c r="S104" s="60"/>
    </row>
    <row r="105" spans="4:19" s="59" customFormat="1" ht="18" customHeight="1">
      <c r="D105" s="87"/>
      <c r="E105" s="70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95"/>
      <c r="S105" s="60"/>
    </row>
    <row r="106" spans="4:19" s="59" customFormat="1" ht="18" customHeight="1">
      <c r="D106" s="87"/>
      <c r="E106" s="70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95"/>
      <c r="S106" s="60"/>
    </row>
    <row r="107" spans="4:19" s="59" customFormat="1" ht="18" customHeight="1">
      <c r="D107" s="87"/>
      <c r="E107" s="70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95"/>
      <c r="S107" s="60"/>
    </row>
    <row r="108" spans="4:19" s="59" customFormat="1" ht="18" customHeight="1">
      <c r="D108" s="87"/>
      <c r="E108" s="70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95"/>
      <c r="S108" s="60"/>
    </row>
    <row r="109" spans="4:19" s="59" customFormat="1" ht="18" customHeight="1">
      <c r="D109" s="87"/>
      <c r="E109" s="70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95"/>
      <c r="S109" s="60"/>
    </row>
    <row r="110" spans="4:19" s="59" customFormat="1" ht="18" customHeight="1">
      <c r="D110" s="87"/>
      <c r="E110" s="70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95"/>
      <c r="S110" s="60"/>
    </row>
    <row r="111" spans="4:19" s="59" customFormat="1" ht="18" customHeight="1">
      <c r="D111" s="87"/>
      <c r="E111" s="70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95"/>
      <c r="S111" s="60"/>
    </row>
    <row r="112" spans="4:19" s="59" customFormat="1" ht="18" customHeight="1">
      <c r="D112" s="87"/>
      <c r="E112" s="70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95"/>
      <c r="S112" s="60"/>
    </row>
    <row r="113" spans="4:19" s="59" customFormat="1" ht="18" customHeight="1">
      <c r="D113" s="87"/>
      <c r="E113" s="70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95"/>
      <c r="S113" s="60"/>
    </row>
    <row r="114" spans="4:19" s="59" customFormat="1" ht="18" customHeight="1">
      <c r="D114" s="87"/>
      <c r="E114" s="7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95"/>
      <c r="S114" s="60"/>
    </row>
    <row r="115" spans="4:19" s="59" customFormat="1" ht="18" customHeight="1">
      <c r="D115" s="87"/>
      <c r="E115" s="70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95"/>
      <c r="S115" s="60"/>
    </row>
    <row r="116" spans="4:19" s="59" customFormat="1" ht="18" customHeight="1">
      <c r="D116" s="87"/>
      <c r="E116" s="70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95"/>
      <c r="S116" s="60"/>
    </row>
    <row r="117" spans="4:19" s="59" customFormat="1" ht="18" customHeight="1">
      <c r="D117" s="87"/>
      <c r="E117" s="70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95"/>
      <c r="S117" s="60"/>
    </row>
    <row r="118" spans="4:19" s="59" customFormat="1" ht="18" customHeight="1">
      <c r="D118" s="87"/>
      <c r="E118" s="70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95"/>
      <c r="S118" s="60"/>
    </row>
    <row r="119" spans="4:19" s="59" customFormat="1" ht="18" customHeight="1">
      <c r="D119" s="87"/>
      <c r="E119" s="70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95"/>
      <c r="S119" s="60"/>
    </row>
    <row r="120" spans="4:19" s="59" customFormat="1" ht="18" customHeight="1">
      <c r="D120" s="87"/>
      <c r="E120" s="70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95"/>
      <c r="S120" s="60"/>
    </row>
    <row r="121" spans="4:19" s="59" customFormat="1" ht="18" customHeight="1">
      <c r="D121" s="87"/>
      <c r="E121" s="70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95"/>
      <c r="S121" s="60"/>
    </row>
    <row r="122" spans="4:19" s="59" customFormat="1" ht="18" customHeight="1">
      <c r="D122" s="87"/>
      <c r="E122" s="70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95"/>
      <c r="S122" s="60"/>
    </row>
    <row r="123" spans="4:19" s="59" customFormat="1" ht="18" customHeight="1">
      <c r="D123" s="87"/>
      <c r="E123" s="70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95"/>
      <c r="S123" s="60"/>
    </row>
    <row r="124" spans="4:19" s="59" customFormat="1" ht="18" customHeight="1">
      <c r="D124" s="87"/>
      <c r="E124" s="70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95"/>
      <c r="S124" s="60"/>
    </row>
    <row r="125" spans="4:19" s="59" customFormat="1" ht="18" customHeight="1">
      <c r="D125" s="87"/>
      <c r="E125" s="70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95"/>
      <c r="S125" s="60"/>
    </row>
    <row r="126" spans="4:19" s="59" customFormat="1" ht="18" customHeight="1">
      <c r="D126" s="87"/>
      <c r="E126" s="70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95"/>
      <c r="S126" s="60"/>
    </row>
    <row r="127" spans="4:19" s="59" customFormat="1" ht="18" customHeight="1">
      <c r="D127" s="87"/>
      <c r="E127" s="70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95"/>
      <c r="S127" s="60"/>
    </row>
    <row r="128" spans="4:19" s="59" customFormat="1" ht="18" customHeight="1">
      <c r="D128" s="87"/>
      <c r="E128" s="70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95"/>
      <c r="S128" s="60"/>
    </row>
    <row r="129" spans="4:19" s="59" customFormat="1" ht="18" customHeight="1">
      <c r="D129" s="87"/>
      <c r="E129" s="70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95"/>
      <c r="S129" s="60"/>
    </row>
    <row r="130" spans="4:19" s="59" customFormat="1" ht="18" customHeight="1">
      <c r="D130" s="87"/>
      <c r="E130" s="70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95"/>
      <c r="S130" s="60"/>
    </row>
    <row r="131" spans="4:19" s="59" customFormat="1" ht="18" customHeight="1">
      <c r="D131" s="87"/>
      <c r="E131" s="70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95"/>
      <c r="S131" s="60"/>
    </row>
    <row r="132" ht="18" customHeight="1">
      <c r="A132" s="59"/>
    </row>
    <row r="133" ht="18" customHeight="1">
      <c r="A133" s="59"/>
    </row>
    <row r="134" ht="18" customHeight="1">
      <c r="A134" s="59"/>
    </row>
    <row r="135" ht="18" customHeight="1">
      <c r="A135" s="59"/>
    </row>
    <row r="136" ht="18" customHeight="1">
      <c r="A136" s="59"/>
    </row>
    <row r="137" ht="18" customHeight="1">
      <c r="A137" s="59"/>
    </row>
    <row r="138" ht="18" customHeight="1">
      <c r="A138" s="59"/>
    </row>
    <row r="139" ht="18" customHeight="1">
      <c r="A139" s="59"/>
    </row>
    <row r="140" ht="18" customHeight="1">
      <c r="A140" s="59"/>
    </row>
    <row r="141" ht="18" customHeight="1">
      <c r="A141" s="59"/>
    </row>
    <row r="142" ht="18" customHeight="1">
      <c r="A142" s="59"/>
    </row>
    <row r="143" ht="18" customHeight="1">
      <c r="A143" s="59"/>
    </row>
    <row r="144" ht="18" customHeight="1">
      <c r="A144" s="59"/>
    </row>
    <row r="145" ht="18" customHeight="1">
      <c r="A145" s="59"/>
    </row>
    <row r="146" ht="18" customHeight="1">
      <c r="A146" s="59"/>
    </row>
    <row r="147" ht="18" customHeight="1">
      <c r="A147" s="59"/>
    </row>
    <row r="148" ht="18" customHeight="1">
      <c r="A148" s="59"/>
    </row>
    <row r="149" ht="18" customHeight="1">
      <c r="A149" s="59"/>
    </row>
    <row r="150" ht="18" customHeight="1">
      <c r="A150" s="59"/>
    </row>
    <row r="151" ht="18" customHeight="1">
      <c r="A151" s="59"/>
    </row>
    <row r="152" ht="18" customHeight="1">
      <c r="A152" s="59"/>
    </row>
    <row r="153" ht="18" customHeight="1">
      <c r="A153" s="59"/>
    </row>
    <row r="154" ht="18" customHeight="1">
      <c r="A154" s="59"/>
    </row>
    <row r="155" ht="18" customHeight="1">
      <c r="A155" s="59"/>
    </row>
    <row r="156" ht="18" customHeight="1">
      <c r="A156" s="59"/>
    </row>
    <row r="157" ht="18" customHeight="1">
      <c r="A157" s="59"/>
    </row>
    <row r="158" ht="18" customHeight="1">
      <c r="A158" s="59"/>
    </row>
    <row r="159" ht="18" customHeight="1">
      <c r="A159" s="59"/>
    </row>
    <row r="160" ht="18" customHeight="1">
      <c r="A160" s="59"/>
    </row>
    <row r="161" ht="18" customHeight="1">
      <c r="A161" s="59"/>
    </row>
    <row r="162" ht="18" customHeight="1">
      <c r="A162" s="59"/>
    </row>
    <row r="163" ht="18" customHeight="1">
      <c r="A163" s="59"/>
    </row>
    <row r="164" ht="18" customHeight="1">
      <c r="A164" s="59"/>
    </row>
    <row r="165" ht="18" customHeight="1">
      <c r="A165" s="59"/>
    </row>
    <row r="166" ht="18" customHeight="1">
      <c r="A166" s="59"/>
    </row>
    <row r="167" ht="18" customHeight="1">
      <c r="A167" s="59"/>
    </row>
    <row r="168" ht="18" customHeight="1">
      <c r="A168" s="59"/>
    </row>
    <row r="169" ht="18" customHeight="1">
      <c r="A169" s="59"/>
    </row>
    <row r="170" ht="18" customHeight="1">
      <c r="A170" s="59"/>
    </row>
    <row r="171" ht="18" customHeight="1">
      <c r="A171" s="59"/>
    </row>
    <row r="172" ht="18" customHeight="1">
      <c r="A172" s="59"/>
    </row>
    <row r="173" ht="18" customHeight="1">
      <c r="A173" s="59"/>
    </row>
    <row r="174" ht="18" customHeight="1">
      <c r="A174" s="59"/>
    </row>
    <row r="175" ht="18" customHeight="1">
      <c r="A175" s="59"/>
    </row>
    <row r="176" ht="18" customHeight="1">
      <c r="A176" s="59"/>
    </row>
    <row r="177" ht="18" customHeight="1">
      <c r="A177" s="59"/>
    </row>
    <row r="178" ht="18" customHeight="1">
      <c r="A178" s="59"/>
    </row>
    <row r="179" ht="18" customHeight="1">
      <c r="A179" s="59"/>
    </row>
    <row r="180" ht="18" customHeight="1">
      <c r="A180" s="59"/>
    </row>
    <row r="181" ht="18" customHeight="1">
      <c r="A181" s="59"/>
    </row>
    <row r="182" ht="18" customHeight="1">
      <c r="A182" s="59"/>
    </row>
    <row r="183" ht="18" customHeight="1">
      <c r="A183" s="59"/>
    </row>
    <row r="184" ht="18" customHeight="1">
      <c r="A184" s="59"/>
    </row>
    <row r="185" ht="18" customHeight="1">
      <c r="A185" s="59"/>
    </row>
    <row r="186" ht="18" customHeight="1">
      <c r="A186" s="59"/>
    </row>
    <row r="187" ht="18" customHeight="1">
      <c r="A187" s="59"/>
    </row>
    <row r="188" ht="18" customHeight="1">
      <c r="A188" s="59"/>
    </row>
    <row r="189" ht="18" customHeight="1">
      <c r="A189" s="59"/>
    </row>
    <row r="190" ht="18" customHeight="1">
      <c r="A190" s="59"/>
    </row>
    <row r="191" ht="18" customHeight="1">
      <c r="A191" s="59"/>
    </row>
    <row r="192" ht="18" customHeight="1">
      <c r="A192" s="59"/>
    </row>
    <row r="193" ht="18" customHeight="1">
      <c r="A193" s="59"/>
    </row>
    <row r="194" ht="18" customHeight="1">
      <c r="A194" s="59"/>
    </row>
    <row r="195" ht="18" customHeight="1">
      <c r="A195" s="59"/>
    </row>
    <row r="196" ht="18" customHeight="1">
      <c r="A196" s="59"/>
    </row>
    <row r="197" ht="18" customHeight="1">
      <c r="A197" s="59"/>
    </row>
    <row r="198" ht="18" customHeight="1">
      <c r="A198" s="59"/>
    </row>
    <row r="199" ht="18" customHeight="1">
      <c r="A199" s="59"/>
    </row>
    <row r="200" ht="18" customHeight="1">
      <c r="A200" s="59"/>
    </row>
    <row r="201" ht="18" customHeight="1">
      <c r="A201" s="59"/>
    </row>
    <row r="202" ht="18" customHeight="1">
      <c r="A202" s="59"/>
    </row>
    <row r="203" ht="18" customHeight="1">
      <c r="A203" s="59"/>
    </row>
    <row r="204" ht="18" customHeight="1">
      <c r="A204" s="59"/>
    </row>
    <row r="205" ht="18" customHeight="1">
      <c r="A205" s="59"/>
    </row>
    <row r="206" ht="18" customHeight="1">
      <c r="A206" s="59"/>
    </row>
    <row r="207" ht="18" customHeight="1">
      <c r="A207" s="59"/>
    </row>
    <row r="208" ht="18" customHeight="1">
      <c r="A208" s="59"/>
    </row>
  </sheetData>
  <sheetProtection/>
  <mergeCells count="88">
    <mergeCell ref="U20:W20"/>
    <mergeCell ref="C66:J66"/>
    <mergeCell ref="C67:J67"/>
    <mergeCell ref="C68:J68"/>
    <mergeCell ref="C38:J38"/>
    <mergeCell ref="P19:W19"/>
    <mergeCell ref="C53:J53"/>
    <mergeCell ref="C54:J54"/>
    <mergeCell ref="C60:J60"/>
    <mergeCell ref="C43:J43"/>
    <mergeCell ref="C78:J78"/>
    <mergeCell ref="C77:J77"/>
    <mergeCell ref="P29:P30"/>
    <mergeCell ref="U29:W29"/>
    <mergeCell ref="C71:J71"/>
    <mergeCell ref="C72:J72"/>
    <mergeCell ref="C75:J75"/>
    <mergeCell ref="C76:J76"/>
    <mergeCell ref="C49:J49"/>
    <mergeCell ref="C29:O29"/>
    <mergeCell ref="C27:J27"/>
    <mergeCell ref="C30:J30"/>
    <mergeCell ref="C47:J47"/>
    <mergeCell ref="C81:J81"/>
    <mergeCell ref="C70:J70"/>
    <mergeCell ref="C36:J36"/>
    <mergeCell ref="C45:J45"/>
    <mergeCell ref="C39:J39"/>
    <mergeCell ref="G84:J84"/>
    <mergeCell ref="C79:J79"/>
    <mergeCell ref="C80:J80"/>
    <mergeCell ref="C61:J61"/>
    <mergeCell ref="C62:J62"/>
    <mergeCell ref="C74:O74"/>
    <mergeCell ref="C69:J69"/>
    <mergeCell ref="C42:J42"/>
    <mergeCell ref="C52:J52"/>
    <mergeCell ref="C63:J63"/>
    <mergeCell ref="C58:J58"/>
    <mergeCell ref="C59:J59"/>
    <mergeCell ref="C57:J57"/>
    <mergeCell ref="C56:O56"/>
    <mergeCell ref="C44:J44"/>
    <mergeCell ref="C50:J50"/>
    <mergeCell ref="C48:J48"/>
    <mergeCell ref="U38:W38"/>
    <mergeCell ref="Q38:T38"/>
    <mergeCell ref="P47:P48"/>
    <mergeCell ref="P56:P57"/>
    <mergeCell ref="P65:P66"/>
    <mergeCell ref="Q29:T29"/>
    <mergeCell ref="U74:W74"/>
    <mergeCell ref="Q47:T47"/>
    <mergeCell ref="U47:W47"/>
    <mergeCell ref="Q56:T56"/>
    <mergeCell ref="U56:W56"/>
    <mergeCell ref="P74:P75"/>
    <mergeCell ref="Q65:T65"/>
    <mergeCell ref="U65:W65"/>
    <mergeCell ref="H1:I1"/>
    <mergeCell ref="D8:F8"/>
    <mergeCell ref="C40:J40"/>
    <mergeCell ref="C51:J51"/>
    <mergeCell ref="P38:P39"/>
    <mergeCell ref="Q74:T74"/>
    <mergeCell ref="P20:P21"/>
    <mergeCell ref="Q20:T20"/>
    <mergeCell ref="C22:H22"/>
    <mergeCell ref="C23:H23"/>
    <mergeCell ref="A9:J9"/>
    <mergeCell ref="A10:J10"/>
    <mergeCell ref="A11:J11"/>
    <mergeCell ref="A12:J12"/>
    <mergeCell ref="C65:O65"/>
    <mergeCell ref="C26:H26"/>
    <mergeCell ref="C20:O20"/>
    <mergeCell ref="C21:H21"/>
    <mergeCell ref="C24:H24"/>
    <mergeCell ref="C41:J41"/>
    <mergeCell ref="C31:J31"/>
    <mergeCell ref="C32:J32"/>
    <mergeCell ref="C33:J33"/>
    <mergeCell ref="C34:J34"/>
    <mergeCell ref="C35:J35"/>
    <mergeCell ref="A15:J15"/>
    <mergeCell ref="C25:H25"/>
    <mergeCell ref="A16:B16"/>
    <mergeCell ref="A18:I18"/>
  </mergeCells>
  <dataValidations count="3">
    <dataValidation allowBlank="1" showInputMessage="1" showErrorMessage="1" prompt="Codice attribuito ad ogni specifica spesa. Deve essere attribuita direttamente in fase di predisposizione progettuale e/o in caso di sua modifica. NEL CASO DI INSERIMENTO NUOVE RIGHE ADEGUARE IL CODICE IN PROGRESSIONE." sqref="B21 B75 B66 B57 B48 B39 B30"/>
    <dataValidation allowBlank="1" showInputMessage="1" showErrorMessage="1" prompt="simbolo che indica la riga da riprodurre per aumentare le voci dispesa per ogni tipologia." sqref="A25 A79 A70 A61 A52 A43 A34"/>
    <dataValidation type="list" allowBlank="1" showInputMessage="1" showErrorMessage="1" sqref="O67:O71 O40:O44 O31:O35 O76:O80 O49:O53 O22:O26 O58:O62">
      <formula1>'spese x partner - sal 1'!#REF!</formula1>
    </dataValidation>
  </dataValidations>
  <printOptions horizontalCentered="1" verticalCentered="1"/>
  <pageMargins left="0.17" right="0.17" top="0.7086614173228347" bottom="0.5905511811023623" header="0.31496062992125984" footer="0.31496062992125984"/>
  <pageSetup fitToHeight="0" fitToWidth="1" horizontalDpi="600" verticalDpi="600" orientation="landscape" paperSize="8" scale="74" r:id="rId2"/>
  <headerFooter>
    <oddHeader>&amp;CPSR LIGURIA 2014-2020
Mis. 16.4 _ Ambiente di Progetto - &amp;"-,Grassetto"DETTAGLIO SPESE PROGETTUALI PER PARTNER - SAL 1
</oddHeader>
    <oddFooter>&amp;C&amp;P/&amp;N</oddFooter>
  </headerFooter>
  <rowBreaks count="2" manualBreakCount="2">
    <brk id="45" max="255" man="1"/>
    <brk id="7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8"/>
  <sheetViews>
    <sheetView tabSelected="1" workbookViewId="0" topLeftCell="A32">
      <selection activeCell="I35" sqref="I35"/>
    </sheetView>
  </sheetViews>
  <sheetFormatPr defaultColWidth="9.140625" defaultRowHeight="18" customHeight="1"/>
  <cols>
    <col min="1" max="1" width="17.8515625" style="65" customWidth="1"/>
    <col min="2" max="2" width="10.8515625" style="65" customWidth="1"/>
    <col min="3" max="3" width="10.7109375" style="6" customWidth="1"/>
    <col min="4" max="4" width="12.57421875" style="22" customWidth="1"/>
    <col min="5" max="5" width="11.28125" style="67" customWidth="1"/>
    <col min="6" max="6" width="10.8515625" style="67" customWidth="1"/>
    <col min="7" max="8" width="9.28125" style="67" customWidth="1"/>
    <col min="9" max="9" width="10.140625" style="67" customWidth="1"/>
    <col min="10" max="10" width="10.00390625" style="67" customWidth="1"/>
    <col min="11" max="11" width="9.28125" style="67" customWidth="1"/>
    <col min="12" max="12" width="11.7109375" style="67" customWidth="1"/>
    <col min="13" max="13" width="11.28125" style="67" customWidth="1"/>
    <col min="14" max="14" width="11.7109375" style="96" customWidth="1"/>
    <col min="15" max="15" width="13.140625" style="76" customWidth="1"/>
    <col min="16" max="16" width="11.28125" style="77" customWidth="1"/>
    <col min="17" max="20" width="11.28125" style="76" customWidth="1"/>
    <col min="21" max="21" width="14.140625" style="76" customWidth="1"/>
    <col min="22" max="16384" width="8.8515625" style="76" customWidth="1"/>
  </cols>
  <sheetData>
    <row r="1" spans="1:16" s="59" customFormat="1" ht="18" customHeight="1" thickBot="1">
      <c r="A1" s="187" t="s">
        <v>265</v>
      </c>
      <c r="B1" s="818"/>
      <c r="C1" s="819"/>
      <c r="D1" s="819"/>
      <c r="E1" s="819"/>
      <c r="F1" s="819"/>
      <c r="G1" s="819"/>
      <c r="H1" s="819"/>
      <c r="I1" s="819"/>
      <c r="J1" s="819"/>
      <c r="K1" s="819"/>
      <c r="L1" s="62"/>
      <c r="M1" s="62"/>
      <c r="N1" s="95"/>
      <c r="P1" s="60"/>
    </row>
    <row r="2" s="113" customFormat="1" ht="18" customHeight="1" thickBot="1">
      <c r="F2" s="648"/>
    </row>
    <row r="3" spans="2:19" s="59" customFormat="1" ht="18" customHeight="1" thickBot="1">
      <c r="B3" s="832" t="s">
        <v>434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20" t="s">
        <v>545</v>
      </c>
      <c r="N3" s="820"/>
      <c r="O3" s="820"/>
      <c r="P3" s="820"/>
      <c r="Q3" s="820"/>
      <c r="R3" s="820"/>
      <c r="S3" s="820"/>
    </row>
    <row r="4" spans="1:19" s="59" customFormat="1" ht="18" customHeight="1">
      <c r="A4" s="813" t="s">
        <v>370</v>
      </c>
      <c r="B4" s="816" t="s">
        <v>717</v>
      </c>
      <c r="C4" s="816" t="s">
        <v>718</v>
      </c>
      <c r="D4" s="802" t="s">
        <v>267</v>
      </c>
      <c r="E4" s="810" t="s">
        <v>724</v>
      </c>
      <c r="F4" s="810" t="s">
        <v>719</v>
      </c>
      <c r="G4" s="810" t="s">
        <v>725</v>
      </c>
      <c r="H4" s="810" t="s">
        <v>726</v>
      </c>
      <c r="I4" s="810" t="s">
        <v>727</v>
      </c>
      <c r="J4" s="810" t="s">
        <v>728</v>
      </c>
      <c r="K4" s="802" t="s">
        <v>540</v>
      </c>
      <c r="L4" s="830" t="s">
        <v>541</v>
      </c>
      <c r="M4" s="820" t="s">
        <v>566</v>
      </c>
      <c r="N4" s="820" t="s">
        <v>567</v>
      </c>
      <c r="O4" s="820" t="s">
        <v>568</v>
      </c>
      <c r="P4" s="821" t="s">
        <v>569</v>
      </c>
      <c r="Q4" s="822"/>
      <c r="R4" s="822"/>
      <c r="S4" s="823"/>
    </row>
    <row r="5" spans="1:19" s="59" customFormat="1" ht="18" customHeight="1">
      <c r="A5" s="814"/>
      <c r="B5" s="816"/>
      <c r="C5" s="816"/>
      <c r="D5" s="802"/>
      <c r="E5" s="811"/>
      <c r="F5" s="811"/>
      <c r="G5" s="811"/>
      <c r="H5" s="811"/>
      <c r="I5" s="811"/>
      <c r="J5" s="811"/>
      <c r="K5" s="802"/>
      <c r="L5" s="830"/>
      <c r="M5" s="820"/>
      <c r="N5" s="820"/>
      <c r="O5" s="820"/>
      <c r="P5" s="824"/>
      <c r="Q5" s="825"/>
      <c r="R5" s="825"/>
      <c r="S5" s="826"/>
    </row>
    <row r="6" spans="1:19" s="59" customFormat="1" ht="18" customHeight="1">
      <c r="A6" s="815"/>
      <c r="B6" s="817"/>
      <c r="C6" s="817"/>
      <c r="D6" s="803"/>
      <c r="E6" s="812"/>
      <c r="F6" s="812"/>
      <c r="G6" s="812"/>
      <c r="H6" s="812"/>
      <c r="I6" s="812"/>
      <c r="J6" s="812"/>
      <c r="K6" s="803"/>
      <c r="L6" s="831"/>
      <c r="M6" s="820"/>
      <c r="N6" s="820"/>
      <c r="O6" s="820"/>
      <c r="P6" s="827"/>
      <c r="Q6" s="828"/>
      <c r="R6" s="828"/>
      <c r="S6" s="829"/>
    </row>
    <row r="7" spans="1:19" s="59" customFormat="1" ht="18" customHeight="1">
      <c r="A7" s="137" t="s">
        <v>369</v>
      </c>
      <c r="B7" s="91"/>
      <c r="C7" s="91"/>
      <c r="D7" s="108">
        <f aca="true" t="shared" si="0" ref="D7:D27">SUM(B7:C7)</f>
        <v>0</v>
      </c>
      <c r="E7" s="57"/>
      <c r="F7" s="57"/>
      <c r="G7" s="57"/>
      <c r="H7" s="57"/>
      <c r="I7" s="57"/>
      <c r="J7" s="57"/>
      <c r="K7" s="110">
        <f>E7+F7+G7+H7+I7+J7</f>
        <v>0</v>
      </c>
      <c r="L7" s="111">
        <f>D7+K7</f>
        <v>0</v>
      </c>
      <c r="M7" s="352"/>
      <c r="N7" s="352"/>
      <c r="O7" s="352"/>
      <c r="P7" s="834"/>
      <c r="Q7" s="834"/>
      <c r="R7" s="834"/>
      <c r="S7" s="834"/>
    </row>
    <row r="8" spans="1:19" s="59" customFormat="1" ht="18" customHeight="1">
      <c r="A8" s="137" t="s">
        <v>405</v>
      </c>
      <c r="B8" s="91"/>
      <c r="C8" s="91"/>
      <c r="D8" s="108">
        <f t="shared" si="0"/>
        <v>0</v>
      </c>
      <c r="E8" s="57"/>
      <c r="F8" s="57"/>
      <c r="G8" s="57"/>
      <c r="H8" s="57"/>
      <c r="I8" s="57"/>
      <c r="J8" s="57"/>
      <c r="K8" s="110">
        <f>E8+F8+G8+H8+I8+J8</f>
        <v>0</v>
      </c>
      <c r="L8" s="111">
        <f aca="true" t="shared" si="1" ref="L8:L27">D8+K8</f>
        <v>0</v>
      </c>
      <c r="M8" s="352"/>
      <c r="N8" s="352"/>
      <c r="O8" s="352"/>
      <c r="P8" s="834"/>
      <c r="Q8" s="834"/>
      <c r="R8" s="834"/>
      <c r="S8" s="834"/>
    </row>
    <row r="9" spans="1:19" s="59" customFormat="1" ht="18" customHeight="1">
      <c r="A9" s="137" t="s">
        <v>406</v>
      </c>
      <c r="B9" s="91"/>
      <c r="C9" s="91"/>
      <c r="D9" s="108">
        <f t="shared" si="0"/>
        <v>0</v>
      </c>
      <c r="E9" s="57"/>
      <c r="F9" s="57"/>
      <c r="G9" s="57"/>
      <c r="H9" s="57"/>
      <c r="I9" s="57"/>
      <c r="J9" s="57"/>
      <c r="K9" s="110">
        <f aca="true" t="shared" si="2" ref="K9:K27">E9+F9+G9+H9+I9+J9</f>
        <v>0</v>
      </c>
      <c r="L9" s="111">
        <f t="shared" si="1"/>
        <v>0</v>
      </c>
      <c r="M9" s="352"/>
      <c r="N9" s="352"/>
      <c r="O9" s="352"/>
      <c r="P9" s="834"/>
      <c r="Q9" s="834"/>
      <c r="R9" s="834"/>
      <c r="S9" s="834"/>
    </row>
    <row r="10" spans="1:19" s="59" customFormat="1" ht="18" customHeight="1">
      <c r="A10" s="137" t="s">
        <v>407</v>
      </c>
      <c r="B10" s="91"/>
      <c r="C10" s="91"/>
      <c r="D10" s="108">
        <f t="shared" si="0"/>
        <v>0</v>
      </c>
      <c r="E10" s="57"/>
      <c r="F10" s="57"/>
      <c r="G10" s="57"/>
      <c r="H10" s="57"/>
      <c r="I10" s="57"/>
      <c r="J10" s="57"/>
      <c r="K10" s="110">
        <f t="shared" si="2"/>
        <v>0</v>
      </c>
      <c r="L10" s="111">
        <f t="shared" si="1"/>
        <v>0</v>
      </c>
      <c r="M10" s="427"/>
      <c r="N10" s="427"/>
      <c r="O10" s="427"/>
      <c r="P10" s="834"/>
      <c r="Q10" s="834"/>
      <c r="R10" s="834"/>
      <c r="S10" s="834"/>
    </row>
    <row r="11" spans="1:19" s="59" customFormat="1" ht="18" customHeight="1">
      <c r="A11" s="137" t="s">
        <v>408</v>
      </c>
      <c r="B11" s="91"/>
      <c r="C11" s="91"/>
      <c r="D11" s="108">
        <f t="shared" si="0"/>
        <v>0</v>
      </c>
      <c r="E11" s="57"/>
      <c r="F11" s="57"/>
      <c r="G11" s="57"/>
      <c r="H11" s="57"/>
      <c r="I11" s="57"/>
      <c r="J11" s="57"/>
      <c r="K11" s="110">
        <f t="shared" si="2"/>
        <v>0</v>
      </c>
      <c r="L11" s="111">
        <f t="shared" si="1"/>
        <v>0</v>
      </c>
      <c r="M11" s="352"/>
      <c r="N11" s="352"/>
      <c r="O11" s="352"/>
      <c r="P11" s="834"/>
      <c r="Q11" s="834"/>
      <c r="R11" s="834"/>
      <c r="S11" s="834"/>
    </row>
    <row r="12" spans="1:19" s="59" customFormat="1" ht="18" customHeight="1">
      <c r="A12" s="137" t="s">
        <v>409</v>
      </c>
      <c r="B12" s="91"/>
      <c r="C12" s="91"/>
      <c r="D12" s="108">
        <f t="shared" si="0"/>
        <v>0</v>
      </c>
      <c r="E12" s="57"/>
      <c r="F12" s="57"/>
      <c r="G12" s="57"/>
      <c r="H12" s="57"/>
      <c r="I12" s="57"/>
      <c r="J12" s="57"/>
      <c r="K12" s="110">
        <f t="shared" si="2"/>
        <v>0</v>
      </c>
      <c r="L12" s="111">
        <f t="shared" si="1"/>
        <v>0</v>
      </c>
      <c r="M12" s="352"/>
      <c r="N12" s="352"/>
      <c r="O12" s="352"/>
      <c r="P12" s="834"/>
      <c r="Q12" s="834"/>
      <c r="R12" s="834"/>
      <c r="S12" s="834"/>
    </row>
    <row r="13" spans="1:19" s="59" customFormat="1" ht="18" customHeight="1">
      <c r="A13" s="137" t="s">
        <v>410</v>
      </c>
      <c r="B13" s="91"/>
      <c r="C13" s="91"/>
      <c r="D13" s="108">
        <f t="shared" si="0"/>
        <v>0</v>
      </c>
      <c r="E13" s="57"/>
      <c r="F13" s="57"/>
      <c r="G13" s="57"/>
      <c r="H13" s="57"/>
      <c r="I13" s="57"/>
      <c r="J13" s="57"/>
      <c r="K13" s="110">
        <f t="shared" si="2"/>
        <v>0</v>
      </c>
      <c r="L13" s="111">
        <f t="shared" si="1"/>
        <v>0</v>
      </c>
      <c r="M13" s="352"/>
      <c r="N13" s="352"/>
      <c r="O13" s="352"/>
      <c r="P13" s="834"/>
      <c r="Q13" s="834"/>
      <c r="R13" s="834"/>
      <c r="S13" s="834"/>
    </row>
    <row r="14" spans="1:19" s="59" customFormat="1" ht="18" customHeight="1">
      <c r="A14" s="137" t="s">
        <v>411</v>
      </c>
      <c r="B14" s="91"/>
      <c r="C14" s="91"/>
      <c r="D14" s="108">
        <f t="shared" si="0"/>
        <v>0</v>
      </c>
      <c r="E14" s="57"/>
      <c r="F14" s="57"/>
      <c r="G14" s="57"/>
      <c r="H14" s="57"/>
      <c r="I14" s="57"/>
      <c r="J14" s="57"/>
      <c r="K14" s="110">
        <f t="shared" si="2"/>
        <v>0</v>
      </c>
      <c r="L14" s="111">
        <f t="shared" si="1"/>
        <v>0</v>
      </c>
      <c r="M14" s="427"/>
      <c r="N14" s="427"/>
      <c r="O14" s="427"/>
      <c r="P14" s="834"/>
      <c r="Q14" s="834"/>
      <c r="R14" s="834"/>
      <c r="S14" s="834"/>
    </row>
    <row r="15" spans="1:19" s="59" customFormat="1" ht="18" customHeight="1">
      <c r="A15" s="137" t="s">
        <v>412</v>
      </c>
      <c r="B15" s="91"/>
      <c r="C15" s="91"/>
      <c r="D15" s="108">
        <f t="shared" si="0"/>
        <v>0</v>
      </c>
      <c r="E15" s="57"/>
      <c r="F15" s="57"/>
      <c r="G15" s="57"/>
      <c r="H15" s="57"/>
      <c r="I15" s="57"/>
      <c r="J15" s="57"/>
      <c r="K15" s="110">
        <f t="shared" si="2"/>
        <v>0</v>
      </c>
      <c r="L15" s="111">
        <f t="shared" si="1"/>
        <v>0</v>
      </c>
      <c r="M15" s="352"/>
      <c r="N15" s="352"/>
      <c r="O15" s="352"/>
      <c r="P15" s="834"/>
      <c r="Q15" s="834"/>
      <c r="R15" s="834"/>
      <c r="S15" s="834"/>
    </row>
    <row r="16" spans="1:19" s="59" customFormat="1" ht="18" customHeight="1">
      <c r="A16" s="137" t="s">
        <v>413</v>
      </c>
      <c r="B16" s="91"/>
      <c r="C16" s="91"/>
      <c r="D16" s="108">
        <f t="shared" si="0"/>
        <v>0</v>
      </c>
      <c r="E16" s="57"/>
      <c r="F16" s="57"/>
      <c r="G16" s="57"/>
      <c r="H16" s="57"/>
      <c r="I16" s="57"/>
      <c r="J16" s="57"/>
      <c r="K16" s="110">
        <f t="shared" si="2"/>
        <v>0</v>
      </c>
      <c r="L16" s="111">
        <f t="shared" si="1"/>
        <v>0</v>
      </c>
      <c r="M16" s="352"/>
      <c r="N16" s="352"/>
      <c r="O16" s="352"/>
      <c r="P16" s="834"/>
      <c r="Q16" s="834"/>
      <c r="R16" s="834"/>
      <c r="S16" s="834"/>
    </row>
    <row r="17" spans="1:19" s="59" customFormat="1" ht="18" customHeight="1">
      <c r="A17" s="137" t="s">
        <v>414</v>
      </c>
      <c r="B17" s="91"/>
      <c r="C17" s="91"/>
      <c r="D17" s="108">
        <f t="shared" si="0"/>
        <v>0</v>
      </c>
      <c r="E17" s="57"/>
      <c r="F17" s="57"/>
      <c r="G17" s="57"/>
      <c r="H17" s="57"/>
      <c r="I17" s="57"/>
      <c r="J17" s="57"/>
      <c r="K17" s="110">
        <f t="shared" si="2"/>
        <v>0</v>
      </c>
      <c r="L17" s="111">
        <f t="shared" si="1"/>
        <v>0</v>
      </c>
      <c r="M17" s="352"/>
      <c r="N17" s="352"/>
      <c r="O17" s="352"/>
      <c r="P17" s="834"/>
      <c r="Q17" s="834"/>
      <c r="R17" s="834"/>
      <c r="S17" s="834"/>
    </row>
    <row r="18" spans="1:19" s="59" customFormat="1" ht="18" customHeight="1">
      <c r="A18" s="137" t="s">
        <v>415</v>
      </c>
      <c r="B18" s="91"/>
      <c r="C18" s="91"/>
      <c r="D18" s="108">
        <f t="shared" si="0"/>
        <v>0</v>
      </c>
      <c r="E18" s="57"/>
      <c r="F18" s="57"/>
      <c r="G18" s="57"/>
      <c r="H18" s="57"/>
      <c r="I18" s="57"/>
      <c r="J18" s="57"/>
      <c r="K18" s="110">
        <f t="shared" si="2"/>
        <v>0</v>
      </c>
      <c r="L18" s="111">
        <f t="shared" si="1"/>
        <v>0</v>
      </c>
      <c r="M18" s="352"/>
      <c r="N18" s="352"/>
      <c r="O18" s="352"/>
      <c r="P18" s="834"/>
      <c r="Q18" s="834"/>
      <c r="R18" s="834"/>
      <c r="S18" s="834"/>
    </row>
    <row r="19" spans="1:19" s="59" customFormat="1" ht="18" customHeight="1">
      <c r="A19" s="137" t="s">
        <v>416</v>
      </c>
      <c r="B19" s="91"/>
      <c r="C19" s="91"/>
      <c r="D19" s="108">
        <f t="shared" si="0"/>
        <v>0</v>
      </c>
      <c r="E19" s="57"/>
      <c r="F19" s="57"/>
      <c r="G19" s="57"/>
      <c r="H19" s="57"/>
      <c r="I19" s="57"/>
      <c r="J19" s="57"/>
      <c r="K19" s="110">
        <f t="shared" si="2"/>
        <v>0</v>
      </c>
      <c r="L19" s="111">
        <f t="shared" si="1"/>
        <v>0</v>
      </c>
      <c r="M19" s="352"/>
      <c r="N19" s="352"/>
      <c r="O19" s="352"/>
      <c r="P19" s="834"/>
      <c r="Q19" s="834"/>
      <c r="R19" s="834"/>
      <c r="S19" s="834"/>
    </row>
    <row r="20" spans="1:19" s="59" customFormat="1" ht="18" customHeight="1">
      <c r="A20" s="137" t="s">
        <v>417</v>
      </c>
      <c r="B20" s="57"/>
      <c r="C20" s="57"/>
      <c r="D20" s="108">
        <f t="shared" si="0"/>
        <v>0</v>
      </c>
      <c r="E20" s="57"/>
      <c r="F20" s="57"/>
      <c r="G20" s="57"/>
      <c r="H20" s="57"/>
      <c r="I20" s="57"/>
      <c r="J20" s="57"/>
      <c r="K20" s="110">
        <f t="shared" si="2"/>
        <v>0</v>
      </c>
      <c r="L20" s="111">
        <f t="shared" si="1"/>
        <v>0</v>
      </c>
      <c r="M20" s="352"/>
      <c r="N20" s="352"/>
      <c r="O20" s="352"/>
      <c r="P20" s="834"/>
      <c r="Q20" s="834"/>
      <c r="R20" s="834"/>
      <c r="S20" s="834"/>
    </row>
    <row r="21" spans="1:19" s="59" customFormat="1" ht="18" customHeight="1">
      <c r="A21" s="137" t="s">
        <v>418</v>
      </c>
      <c r="B21" s="57"/>
      <c r="C21" s="57"/>
      <c r="D21" s="108">
        <f t="shared" si="0"/>
        <v>0</v>
      </c>
      <c r="E21" s="57"/>
      <c r="F21" s="57"/>
      <c r="G21" s="57"/>
      <c r="H21" s="57"/>
      <c r="I21" s="57"/>
      <c r="J21" s="57"/>
      <c r="K21" s="110">
        <f t="shared" si="2"/>
        <v>0</v>
      </c>
      <c r="L21" s="111">
        <f t="shared" si="1"/>
        <v>0</v>
      </c>
      <c r="M21" s="352"/>
      <c r="N21" s="352"/>
      <c r="O21" s="352"/>
      <c r="P21" s="834"/>
      <c r="Q21" s="834"/>
      <c r="R21" s="834"/>
      <c r="S21" s="834"/>
    </row>
    <row r="22" spans="1:19" s="59" customFormat="1" ht="18" customHeight="1">
      <c r="A22" s="137" t="s">
        <v>419</v>
      </c>
      <c r="B22" s="57"/>
      <c r="C22" s="57"/>
      <c r="D22" s="108">
        <f t="shared" si="0"/>
        <v>0</v>
      </c>
      <c r="E22" s="57"/>
      <c r="F22" s="57"/>
      <c r="G22" s="57"/>
      <c r="H22" s="57"/>
      <c r="I22" s="57"/>
      <c r="J22" s="57"/>
      <c r="K22" s="110">
        <f t="shared" si="2"/>
        <v>0</v>
      </c>
      <c r="L22" s="111">
        <f t="shared" si="1"/>
        <v>0</v>
      </c>
      <c r="M22" s="352"/>
      <c r="N22" s="352"/>
      <c r="O22" s="352"/>
      <c r="P22" s="834"/>
      <c r="Q22" s="834"/>
      <c r="R22" s="834"/>
      <c r="S22" s="834"/>
    </row>
    <row r="23" spans="1:19" s="59" customFormat="1" ht="18" customHeight="1">
      <c r="A23" s="137" t="s">
        <v>420</v>
      </c>
      <c r="B23" s="57"/>
      <c r="C23" s="57"/>
      <c r="D23" s="108">
        <f t="shared" si="0"/>
        <v>0</v>
      </c>
      <c r="E23" s="57"/>
      <c r="F23" s="57"/>
      <c r="G23" s="57"/>
      <c r="H23" s="57"/>
      <c r="I23" s="57"/>
      <c r="J23" s="57"/>
      <c r="K23" s="110">
        <f t="shared" si="2"/>
        <v>0</v>
      </c>
      <c r="L23" s="111">
        <f t="shared" si="1"/>
        <v>0</v>
      </c>
      <c r="M23" s="427"/>
      <c r="N23" s="427"/>
      <c r="O23" s="427"/>
      <c r="P23" s="834"/>
      <c r="Q23" s="834"/>
      <c r="R23" s="834"/>
      <c r="S23" s="834"/>
    </row>
    <row r="24" spans="1:19" s="59" customFormat="1" ht="18" customHeight="1">
      <c r="A24" s="137" t="s">
        <v>421</v>
      </c>
      <c r="B24" s="57"/>
      <c r="C24" s="57"/>
      <c r="D24" s="108">
        <f t="shared" si="0"/>
        <v>0</v>
      </c>
      <c r="E24" s="57"/>
      <c r="F24" s="57"/>
      <c r="G24" s="57"/>
      <c r="H24" s="57"/>
      <c r="I24" s="57"/>
      <c r="J24" s="57"/>
      <c r="K24" s="110">
        <f t="shared" si="2"/>
        <v>0</v>
      </c>
      <c r="L24" s="111">
        <f t="shared" si="1"/>
        <v>0</v>
      </c>
      <c r="M24" s="352"/>
      <c r="N24" s="352"/>
      <c r="O24" s="352"/>
      <c r="P24" s="834"/>
      <c r="Q24" s="834"/>
      <c r="R24" s="834"/>
      <c r="S24" s="834"/>
    </row>
    <row r="25" spans="1:19" s="59" customFormat="1" ht="18" customHeight="1">
      <c r="A25" s="137" t="s">
        <v>422</v>
      </c>
      <c r="B25" s="57"/>
      <c r="C25" s="57"/>
      <c r="D25" s="108">
        <f t="shared" si="0"/>
        <v>0</v>
      </c>
      <c r="E25" s="57"/>
      <c r="F25" s="57"/>
      <c r="G25" s="57"/>
      <c r="H25" s="57"/>
      <c r="I25" s="57"/>
      <c r="J25" s="57"/>
      <c r="K25" s="110">
        <f t="shared" si="2"/>
        <v>0</v>
      </c>
      <c r="L25" s="111">
        <f t="shared" si="1"/>
        <v>0</v>
      </c>
      <c r="M25" s="352"/>
      <c r="N25" s="352"/>
      <c r="O25" s="352"/>
      <c r="P25" s="834"/>
      <c r="Q25" s="834"/>
      <c r="R25" s="834"/>
      <c r="S25" s="834"/>
    </row>
    <row r="26" spans="1:19" s="59" customFormat="1" ht="18" customHeight="1">
      <c r="A26" s="137" t="s">
        <v>423</v>
      </c>
      <c r="B26" s="57"/>
      <c r="C26" s="57"/>
      <c r="D26" s="108">
        <f t="shared" si="0"/>
        <v>0</v>
      </c>
      <c r="E26" s="57"/>
      <c r="F26" s="57"/>
      <c r="G26" s="57"/>
      <c r="H26" s="57"/>
      <c r="I26" s="57"/>
      <c r="J26" s="57"/>
      <c r="K26" s="110">
        <f t="shared" si="2"/>
        <v>0</v>
      </c>
      <c r="L26" s="111">
        <f t="shared" si="1"/>
        <v>0</v>
      </c>
      <c r="M26" s="352"/>
      <c r="N26" s="352"/>
      <c r="O26" s="352"/>
      <c r="P26" s="834"/>
      <c r="Q26" s="834"/>
      <c r="R26" s="834"/>
      <c r="S26" s="834"/>
    </row>
    <row r="27" spans="1:19" s="59" customFormat="1" ht="18" customHeight="1" thickBot="1">
      <c r="A27" s="137" t="s">
        <v>424</v>
      </c>
      <c r="B27" s="106"/>
      <c r="C27" s="106"/>
      <c r="D27" s="109">
        <f t="shared" si="0"/>
        <v>0</v>
      </c>
      <c r="E27" s="106"/>
      <c r="F27" s="106"/>
      <c r="G27" s="106"/>
      <c r="H27" s="106"/>
      <c r="I27" s="106"/>
      <c r="J27" s="106"/>
      <c r="K27" s="110">
        <f t="shared" si="2"/>
        <v>0</v>
      </c>
      <c r="L27" s="111">
        <f t="shared" si="1"/>
        <v>0</v>
      </c>
      <c r="M27" s="429"/>
      <c r="N27" s="429"/>
      <c r="O27" s="429"/>
      <c r="P27" s="835"/>
      <c r="Q27" s="835"/>
      <c r="R27" s="835"/>
      <c r="S27" s="835"/>
    </row>
    <row r="28" spans="1:19" s="70" customFormat="1" ht="27.75" customHeight="1" thickBot="1">
      <c r="A28" s="138" t="s">
        <v>268</v>
      </c>
      <c r="B28" s="107">
        <f aca="true" t="shared" si="3" ref="B28:L28">SUM(B7:B27)</f>
        <v>0</v>
      </c>
      <c r="C28" s="107">
        <f t="shared" si="3"/>
        <v>0</v>
      </c>
      <c r="D28" s="107">
        <f t="shared" si="3"/>
        <v>0</v>
      </c>
      <c r="E28" s="107">
        <f t="shared" si="3"/>
        <v>0</v>
      </c>
      <c r="F28" s="107">
        <f t="shared" si="3"/>
        <v>0</v>
      </c>
      <c r="G28" s="107">
        <f t="shared" si="3"/>
        <v>0</v>
      </c>
      <c r="H28" s="107">
        <f t="shared" si="3"/>
        <v>0</v>
      </c>
      <c r="I28" s="107">
        <f t="shared" si="3"/>
        <v>0</v>
      </c>
      <c r="J28" s="107">
        <f t="shared" si="3"/>
        <v>0</v>
      </c>
      <c r="K28" s="107">
        <f t="shared" si="3"/>
        <v>0</v>
      </c>
      <c r="L28" s="428">
        <f t="shared" si="3"/>
        <v>0</v>
      </c>
      <c r="M28" s="430"/>
      <c r="N28" s="431"/>
      <c r="O28" s="431"/>
      <c r="P28" s="836"/>
      <c r="Q28" s="836"/>
      <c r="R28" s="836"/>
      <c r="S28" s="837"/>
    </row>
    <row r="29" spans="3:16" s="59" customFormat="1" ht="18" customHeight="1">
      <c r="C29" s="87"/>
      <c r="D29" s="70"/>
      <c r="E29" s="62"/>
      <c r="F29" s="648"/>
      <c r="G29" s="62"/>
      <c r="H29" s="62"/>
      <c r="I29" s="62"/>
      <c r="J29" s="62"/>
      <c r="K29" s="62"/>
      <c r="L29" s="62"/>
      <c r="M29" s="62"/>
      <c r="N29" s="95"/>
      <c r="P29" s="60"/>
    </row>
    <row r="30" spans="3:19" s="59" customFormat="1" ht="18" customHeight="1">
      <c r="C30" s="87"/>
      <c r="D30" s="70"/>
      <c r="E30" s="62"/>
      <c r="F30" s="648"/>
      <c r="G30" s="62"/>
      <c r="H30" s="62"/>
      <c r="I30" s="62"/>
      <c r="J30" s="62"/>
      <c r="K30" s="62"/>
      <c r="L30" s="845" t="s">
        <v>594</v>
      </c>
      <c r="M30" s="845"/>
      <c r="N30" s="838"/>
      <c r="O30" s="840" t="s">
        <v>595</v>
      </c>
      <c r="P30" s="841"/>
      <c r="Q30" s="842"/>
      <c r="R30" s="843">
        <f>N28</f>
        <v>0</v>
      </c>
      <c r="S30" s="843"/>
    </row>
    <row r="31" spans="3:19" s="59" customFormat="1" ht="24" customHeight="1">
      <c r="C31" s="87"/>
      <c r="D31" s="70"/>
      <c r="E31" s="62"/>
      <c r="F31" s="648"/>
      <c r="G31" s="62"/>
      <c r="H31" s="62"/>
      <c r="I31" s="62"/>
      <c r="J31" s="62"/>
      <c r="K31" s="62"/>
      <c r="L31" s="845"/>
      <c r="M31" s="845"/>
      <c r="N31" s="839"/>
      <c r="O31" s="840" t="s">
        <v>596</v>
      </c>
      <c r="P31" s="841"/>
      <c r="Q31" s="842"/>
      <c r="R31" s="844" t="str">
        <f>IF(R30&gt;0,R30/N30,"-")</f>
        <v>-</v>
      </c>
      <c r="S31" s="844"/>
    </row>
    <row r="32" spans="3:16" s="59" customFormat="1" ht="27" customHeight="1" thickBot="1">
      <c r="C32" s="87"/>
      <c r="D32" s="70"/>
      <c r="E32" s="62"/>
      <c r="F32" s="648"/>
      <c r="G32" s="62"/>
      <c r="H32" s="62"/>
      <c r="I32" s="62"/>
      <c r="J32" s="62"/>
      <c r="K32" s="62"/>
      <c r="L32" s="62"/>
      <c r="M32" s="62"/>
      <c r="N32" s="95"/>
      <c r="P32" s="60"/>
    </row>
    <row r="33" spans="1:16" s="59" customFormat="1" ht="18" customHeight="1" thickBot="1">
      <c r="A33" s="807" t="s">
        <v>433</v>
      </c>
      <c r="B33" s="808"/>
      <c r="C33" s="808"/>
      <c r="D33" s="808"/>
      <c r="E33" s="809"/>
      <c r="F33" s="1070"/>
      <c r="G33" s="136"/>
      <c r="H33" s="136"/>
      <c r="I33" s="136"/>
      <c r="J33" s="136"/>
      <c r="K33" s="136"/>
      <c r="L33" s="136"/>
      <c r="M33" s="62"/>
      <c r="N33" s="95"/>
      <c r="P33" s="60"/>
    </row>
    <row r="34" spans="3:16" s="59" customFormat="1" ht="18" customHeight="1">
      <c r="C34" s="87"/>
      <c r="D34" s="70"/>
      <c r="E34" s="62"/>
      <c r="F34" s="649"/>
      <c r="G34" s="62"/>
      <c r="H34" s="62"/>
      <c r="I34" s="62"/>
      <c r="J34" s="62"/>
      <c r="K34" s="62"/>
      <c r="L34" s="62"/>
      <c r="M34" s="62"/>
      <c r="N34" s="95"/>
      <c r="P34" s="60"/>
    </row>
    <row r="35" spans="1:17" s="59" customFormat="1" ht="18" customHeight="1">
      <c r="A35" s="804" t="s">
        <v>370</v>
      </c>
      <c r="B35" s="800" t="s">
        <v>426</v>
      </c>
      <c r="C35" s="801" t="s">
        <v>427</v>
      </c>
      <c r="D35" s="799" t="s">
        <v>428</v>
      </c>
      <c r="E35" s="799" t="s">
        <v>429</v>
      </c>
      <c r="F35" s="1071"/>
      <c r="G35" s="62"/>
      <c r="H35" s="62"/>
      <c r="I35" s="62"/>
      <c r="J35" s="62"/>
      <c r="K35" s="62"/>
      <c r="L35" s="17"/>
      <c r="M35" s="62"/>
      <c r="N35" s="62"/>
      <c r="O35" s="95"/>
      <c r="Q35" s="60"/>
    </row>
    <row r="36" spans="1:17" s="59" customFormat="1" ht="18" customHeight="1">
      <c r="A36" s="805"/>
      <c r="B36" s="800"/>
      <c r="C36" s="801"/>
      <c r="D36" s="799"/>
      <c r="E36" s="799"/>
      <c r="F36" s="1071"/>
      <c r="G36" s="62"/>
      <c r="H36" s="62"/>
      <c r="I36" s="62"/>
      <c r="J36" s="62"/>
      <c r="K36" s="62"/>
      <c r="L36" s="17"/>
      <c r="M36" s="62"/>
      <c r="N36" s="62"/>
      <c r="O36" s="95"/>
      <c r="Q36" s="60"/>
    </row>
    <row r="37" spans="1:17" s="59" customFormat="1" ht="18" customHeight="1">
      <c r="A37" s="806"/>
      <c r="B37" s="800"/>
      <c r="C37" s="801"/>
      <c r="D37" s="799"/>
      <c r="E37" s="799"/>
      <c r="F37" s="1071"/>
      <c r="G37" s="62"/>
      <c r="H37" s="62"/>
      <c r="I37" s="62"/>
      <c r="J37" s="62"/>
      <c r="K37" s="62"/>
      <c r="L37" s="17"/>
      <c r="M37" s="62"/>
      <c r="N37" s="62"/>
      <c r="O37" s="95"/>
      <c r="Q37" s="60"/>
    </row>
    <row r="38" spans="1:17" s="59" customFormat="1" ht="18" customHeight="1">
      <c r="A38" s="115" t="s">
        <v>369</v>
      </c>
      <c r="B38" s="139"/>
      <c r="C38" s="139"/>
      <c r="D38" s="139"/>
      <c r="E38" s="139"/>
      <c r="F38" s="1072"/>
      <c r="G38" s="62"/>
      <c r="H38" s="62"/>
      <c r="I38" s="62"/>
      <c r="J38" s="62"/>
      <c r="K38" s="62"/>
      <c r="L38" s="17"/>
      <c r="M38" s="62"/>
      <c r="N38" s="62"/>
      <c r="O38" s="95"/>
      <c r="Q38" s="60"/>
    </row>
    <row r="39" spans="1:17" s="59" customFormat="1" ht="18" customHeight="1">
      <c r="A39" s="115" t="s">
        <v>405</v>
      </c>
      <c r="B39" s="139"/>
      <c r="C39" s="139"/>
      <c r="D39" s="139"/>
      <c r="E39" s="139"/>
      <c r="F39" s="1072"/>
      <c r="G39" s="62"/>
      <c r="H39" s="62"/>
      <c r="I39" s="62"/>
      <c r="J39" s="62"/>
      <c r="K39" s="62"/>
      <c r="L39" s="17"/>
      <c r="M39" s="62"/>
      <c r="N39" s="62"/>
      <c r="O39" s="95"/>
      <c r="Q39" s="60"/>
    </row>
    <row r="40" spans="1:17" s="59" customFormat="1" ht="18" customHeight="1">
      <c r="A40" s="115" t="s">
        <v>406</v>
      </c>
      <c r="B40" s="139"/>
      <c r="C40" s="139"/>
      <c r="D40" s="139"/>
      <c r="E40" s="139"/>
      <c r="F40" s="1072"/>
      <c r="G40" s="62"/>
      <c r="H40" s="62"/>
      <c r="I40" s="62"/>
      <c r="J40" s="62"/>
      <c r="K40" s="62"/>
      <c r="L40" s="17"/>
      <c r="M40" s="62"/>
      <c r="N40" s="62"/>
      <c r="O40" s="95"/>
      <c r="Q40" s="60"/>
    </row>
    <row r="41" spans="1:17" s="59" customFormat="1" ht="18" customHeight="1">
      <c r="A41" s="115" t="s">
        <v>407</v>
      </c>
      <c r="B41" s="139"/>
      <c r="C41" s="139"/>
      <c r="D41" s="139"/>
      <c r="E41" s="139"/>
      <c r="F41" s="1072"/>
      <c r="G41" s="62"/>
      <c r="H41" s="62"/>
      <c r="I41" s="62"/>
      <c r="J41" s="62"/>
      <c r="K41" s="62"/>
      <c r="L41" s="17"/>
      <c r="M41" s="62"/>
      <c r="N41" s="62"/>
      <c r="O41" s="95"/>
      <c r="Q41" s="60"/>
    </row>
    <row r="42" spans="1:17" s="59" customFormat="1" ht="18" customHeight="1">
      <c r="A42" s="115" t="s">
        <v>408</v>
      </c>
      <c r="B42" s="139"/>
      <c r="C42" s="139"/>
      <c r="D42" s="139"/>
      <c r="E42" s="139"/>
      <c r="F42" s="1072"/>
      <c r="G42" s="62"/>
      <c r="H42" s="62"/>
      <c r="I42" s="62"/>
      <c r="J42" s="62"/>
      <c r="K42" s="62"/>
      <c r="L42" s="17"/>
      <c r="M42" s="62"/>
      <c r="N42" s="62"/>
      <c r="O42" s="95"/>
      <c r="Q42" s="60"/>
    </row>
    <row r="43" spans="1:17" s="59" customFormat="1" ht="18" customHeight="1">
      <c r="A43" s="115" t="s">
        <v>409</v>
      </c>
      <c r="B43" s="139"/>
      <c r="C43" s="139"/>
      <c r="D43" s="139"/>
      <c r="E43" s="139"/>
      <c r="F43" s="1072"/>
      <c r="G43" s="62"/>
      <c r="H43" s="62"/>
      <c r="I43" s="62"/>
      <c r="J43" s="62"/>
      <c r="K43" s="62"/>
      <c r="L43" s="17"/>
      <c r="M43" s="62"/>
      <c r="N43" s="62"/>
      <c r="O43" s="95"/>
      <c r="Q43" s="60"/>
    </row>
    <row r="44" spans="1:17" s="59" customFormat="1" ht="18" customHeight="1">
      <c r="A44" s="115" t="s">
        <v>410</v>
      </c>
      <c r="B44" s="139"/>
      <c r="C44" s="139"/>
      <c r="D44" s="139"/>
      <c r="E44" s="139"/>
      <c r="F44" s="1072"/>
      <c r="G44" s="62"/>
      <c r="H44" s="62"/>
      <c r="I44" s="62"/>
      <c r="J44" s="62"/>
      <c r="K44" s="62"/>
      <c r="L44" s="17"/>
      <c r="M44" s="62"/>
      <c r="N44" s="62"/>
      <c r="O44" s="95"/>
      <c r="Q44" s="60"/>
    </row>
    <row r="45" spans="1:17" s="59" customFormat="1" ht="18" customHeight="1">
      <c r="A45" s="115" t="s">
        <v>411</v>
      </c>
      <c r="B45" s="139"/>
      <c r="C45" s="139"/>
      <c r="D45" s="139"/>
      <c r="E45" s="139"/>
      <c r="F45" s="1072"/>
      <c r="G45" s="62"/>
      <c r="H45" s="62"/>
      <c r="I45" s="62"/>
      <c r="J45" s="62"/>
      <c r="K45" s="62"/>
      <c r="L45" s="17"/>
      <c r="M45" s="62"/>
      <c r="N45" s="62"/>
      <c r="O45" s="95"/>
      <c r="Q45" s="60"/>
    </row>
    <row r="46" spans="1:17" s="59" customFormat="1" ht="18" customHeight="1">
      <c r="A46" s="115" t="s">
        <v>412</v>
      </c>
      <c r="B46" s="139"/>
      <c r="C46" s="139"/>
      <c r="D46" s="139"/>
      <c r="E46" s="139"/>
      <c r="F46" s="1072"/>
      <c r="G46" s="62"/>
      <c r="H46" s="62"/>
      <c r="I46" s="62"/>
      <c r="J46" s="62"/>
      <c r="K46" s="62"/>
      <c r="L46" s="17"/>
      <c r="M46" s="62"/>
      <c r="N46" s="62"/>
      <c r="O46" s="95"/>
      <c r="Q46" s="60"/>
    </row>
    <row r="47" spans="1:17" s="59" customFormat="1" ht="18" customHeight="1">
      <c r="A47" s="115" t="s">
        <v>413</v>
      </c>
      <c r="B47" s="139"/>
      <c r="C47" s="139"/>
      <c r="D47" s="139"/>
      <c r="E47" s="139"/>
      <c r="F47" s="1072"/>
      <c r="G47" s="62"/>
      <c r="H47" s="62"/>
      <c r="I47" s="62"/>
      <c r="J47" s="62"/>
      <c r="K47" s="62"/>
      <c r="L47" s="17"/>
      <c r="M47" s="62"/>
      <c r="N47" s="62"/>
      <c r="O47" s="95"/>
      <c r="Q47" s="60"/>
    </row>
    <row r="48" spans="1:17" s="59" customFormat="1" ht="18" customHeight="1">
      <c r="A48" s="115" t="s">
        <v>414</v>
      </c>
      <c r="B48" s="139"/>
      <c r="C48" s="139"/>
      <c r="D48" s="139"/>
      <c r="E48" s="139"/>
      <c r="F48" s="1072"/>
      <c r="G48" s="62"/>
      <c r="H48" s="62"/>
      <c r="I48" s="62"/>
      <c r="J48" s="62"/>
      <c r="K48" s="62"/>
      <c r="L48" s="17"/>
      <c r="M48" s="62"/>
      <c r="N48" s="62"/>
      <c r="O48" s="95"/>
      <c r="Q48" s="60"/>
    </row>
    <row r="49" spans="1:17" s="59" customFormat="1" ht="18" customHeight="1">
      <c r="A49" s="115" t="s">
        <v>415</v>
      </c>
      <c r="B49" s="139"/>
      <c r="C49" s="139"/>
      <c r="D49" s="139"/>
      <c r="E49" s="139"/>
      <c r="F49" s="1072"/>
      <c r="G49" s="62"/>
      <c r="H49" s="62"/>
      <c r="I49" s="62"/>
      <c r="J49" s="62"/>
      <c r="K49" s="62"/>
      <c r="L49" s="17"/>
      <c r="M49" s="62"/>
      <c r="N49" s="62"/>
      <c r="O49" s="95"/>
      <c r="Q49" s="60"/>
    </row>
    <row r="50" spans="1:17" s="59" customFormat="1" ht="18" customHeight="1">
      <c r="A50" s="115" t="s">
        <v>416</v>
      </c>
      <c r="B50" s="139"/>
      <c r="C50" s="139"/>
      <c r="D50" s="139"/>
      <c r="E50" s="139"/>
      <c r="F50" s="1072"/>
      <c r="G50" s="62"/>
      <c r="H50" s="62"/>
      <c r="I50" s="62"/>
      <c r="J50" s="62"/>
      <c r="K50" s="62"/>
      <c r="L50" s="17"/>
      <c r="M50" s="62"/>
      <c r="N50" s="62"/>
      <c r="O50" s="95"/>
      <c r="Q50" s="60"/>
    </row>
    <row r="51" spans="1:17" s="59" customFormat="1" ht="18" customHeight="1">
      <c r="A51" s="115" t="s">
        <v>417</v>
      </c>
      <c r="B51" s="139"/>
      <c r="C51" s="139"/>
      <c r="D51" s="139"/>
      <c r="E51" s="139"/>
      <c r="F51" s="1072"/>
      <c r="G51" s="62"/>
      <c r="H51" s="62"/>
      <c r="I51" s="62"/>
      <c r="J51" s="62"/>
      <c r="K51" s="62"/>
      <c r="L51" s="17"/>
      <c r="M51" s="62"/>
      <c r="N51" s="62"/>
      <c r="O51" s="95"/>
      <c r="Q51" s="60"/>
    </row>
    <row r="52" spans="1:17" s="59" customFormat="1" ht="18" customHeight="1">
      <c r="A52" s="115" t="s">
        <v>418</v>
      </c>
      <c r="B52" s="139"/>
      <c r="C52" s="139"/>
      <c r="D52" s="139"/>
      <c r="E52" s="139"/>
      <c r="F52" s="1072"/>
      <c r="G52" s="62"/>
      <c r="H52" s="62"/>
      <c r="I52" s="62"/>
      <c r="J52" s="62"/>
      <c r="K52" s="62"/>
      <c r="L52" s="17"/>
      <c r="M52" s="62"/>
      <c r="N52" s="62"/>
      <c r="O52" s="95"/>
      <c r="Q52" s="60"/>
    </row>
    <row r="53" spans="1:17" s="59" customFormat="1" ht="18" customHeight="1">
      <c r="A53" s="115" t="s">
        <v>419</v>
      </c>
      <c r="B53" s="139"/>
      <c r="C53" s="139"/>
      <c r="D53" s="139"/>
      <c r="E53" s="139"/>
      <c r="F53" s="1072"/>
      <c r="G53" s="62"/>
      <c r="H53" s="62"/>
      <c r="I53" s="62"/>
      <c r="J53" s="62"/>
      <c r="K53" s="62"/>
      <c r="L53" s="17"/>
      <c r="M53" s="62"/>
      <c r="N53" s="62"/>
      <c r="O53" s="95"/>
      <c r="Q53" s="60"/>
    </row>
    <row r="54" spans="1:17" s="59" customFormat="1" ht="18" customHeight="1">
      <c r="A54" s="115" t="s">
        <v>420</v>
      </c>
      <c r="B54" s="139"/>
      <c r="C54" s="139"/>
      <c r="D54" s="139"/>
      <c r="E54" s="139"/>
      <c r="F54" s="1072"/>
      <c r="G54" s="62"/>
      <c r="H54" s="62"/>
      <c r="I54" s="62"/>
      <c r="J54" s="62"/>
      <c r="K54" s="62"/>
      <c r="L54" s="17"/>
      <c r="M54" s="62"/>
      <c r="N54" s="62"/>
      <c r="O54" s="95"/>
      <c r="Q54" s="60"/>
    </row>
    <row r="55" spans="1:17" s="59" customFormat="1" ht="18" customHeight="1">
      <c r="A55" s="115" t="s">
        <v>421</v>
      </c>
      <c r="B55" s="139"/>
      <c r="C55" s="139"/>
      <c r="D55" s="139"/>
      <c r="E55" s="139"/>
      <c r="F55" s="1072"/>
      <c r="G55" s="62"/>
      <c r="H55" s="62"/>
      <c r="I55" s="62"/>
      <c r="J55" s="62"/>
      <c r="K55" s="62"/>
      <c r="L55" s="17"/>
      <c r="M55" s="62"/>
      <c r="N55" s="62"/>
      <c r="O55" s="95"/>
      <c r="Q55" s="60"/>
    </row>
    <row r="56" spans="1:17" s="59" customFormat="1" ht="18" customHeight="1">
      <c r="A56" s="115" t="s">
        <v>422</v>
      </c>
      <c r="B56" s="139"/>
      <c r="C56" s="139"/>
      <c r="D56" s="139"/>
      <c r="E56" s="139"/>
      <c r="F56" s="1072"/>
      <c r="G56" s="62"/>
      <c r="H56" s="62"/>
      <c r="I56" s="62"/>
      <c r="J56" s="62"/>
      <c r="K56" s="62"/>
      <c r="L56" s="17"/>
      <c r="M56" s="62"/>
      <c r="N56" s="62"/>
      <c r="O56" s="95"/>
      <c r="Q56" s="60"/>
    </row>
    <row r="57" spans="1:17" s="59" customFormat="1" ht="18" customHeight="1">
      <c r="A57" s="115" t="s">
        <v>423</v>
      </c>
      <c r="B57" s="139"/>
      <c r="C57" s="139"/>
      <c r="D57" s="139"/>
      <c r="E57" s="139"/>
      <c r="F57" s="1072"/>
      <c r="G57" s="62"/>
      <c r="H57" s="62"/>
      <c r="I57" s="62"/>
      <c r="J57" s="62"/>
      <c r="K57" s="62"/>
      <c r="L57" s="17"/>
      <c r="M57" s="62"/>
      <c r="N57" s="62"/>
      <c r="O57" s="95"/>
      <c r="Q57" s="60"/>
    </row>
    <row r="58" spans="1:17" s="59" customFormat="1" ht="18" customHeight="1" thickBot="1">
      <c r="A58" s="115" t="s">
        <v>424</v>
      </c>
      <c r="B58" s="140"/>
      <c r="C58" s="140"/>
      <c r="D58" s="140"/>
      <c r="E58" s="140"/>
      <c r="F58" s="1072"/>
      <c r="G58" s="62"/>
      <c r="H58" s="62"/>
      <c r="I58" s="62"/>
      <c r="J58" s="62"/>
      <c r="K58" s="62"/>
      <c r="L58" s="17"/>
      <c r="M58" s="62"/>
      <c r="N58" s="62"/>
      <c r="O58" s="95"/>
      <c r="Q58" s="60"/>
    </row>
    <row r="59" spans="1:17" s="59" customFormat="1" ht="27.75" customHeight="1" thickBot="1">
      <c r="A59" s="141" t="s">
        <v>268</v>
      </c>
      <c r="B59" s="142">
        <f>SUM(B38:B58)</f>
        <v>0</v>
      </c>
      <c r="C59" s="143">
        <f>SUM(C38:C58)</f>
        <v>0</v>
      </c>
      <c r="D59" s="143">
        <f>SUM(D38:D58)</f>
        <v>0</v>
      </c>
      <c r="E59" s="144">
        <f>SUM(E38:E58)</f>
        <v>0</v>
      </c>
      <c r="F59" s="1073"/>
      <c r="G59" s="62"/>
      <c r="H59" s="62"/>
      <c r="I59" s="62"/>
      <c r="J59" s="62"/>
      <c r="K59" s="62"/>
      <c r="L59" s="17"/>
      <c r="M59" s="62"/>
      <c r="N59" s="62"/>
      <c r="O59" s="95"/>
      <c r="Q59" s="60"/>
    </row>
    <row r="60" spans="3:16" s="59" customFormat="1" ht="18" customHeight="1">
      <c r="C60" s="87"/>
      <c r="D60" s="70"/>
      <c r="E60" s="62"/>
      <c r="F60" s="649"/>
      <c r="G60" s="62"/>
      <c r="H60" s="62"/>
      <c r="I60" s="62"/>
      <c r="J60" s="62"/>
      <c r="K60" s="62"/>
      <c r="L60" s="62"/>
      <c r="M60" s="62"/>
      <c r="N60" s="95"/>
      <c r="P60" s="60"/>
    </row>
    <row r="61" spans="3:16" s="59" customFormat="1" ht="18" customHeight="1">
      <c r="C61" s="87"/>
      <c r="D61" s="70"/>
      <c r="E61" s="62"/>
      <c r="F61" s="649"/>
      <c r="G61" s="62"/>
      <c r="H61" s="62"/>
      <c r="I61" s="62"/>
      <c r="J61" s="62"/>
      <c r="K61" s="62"/>
      <c r="L61" s="62"/>
      <c r="M61" s="62"/>
      <c r="N61" s="95"/>
      <c r="P61" s="60"/>
    </row>
    <row r="62" spans="3:16" s="59" customFormat="1" ht="18" customHeight="1">
      <c r="C62" s="87"/>
      <c r="D62" s="70"/>
      <c r="E62" s="62"/>
      <c r="F62" s="649"/>
      <c r="G62" s="62"/>
      <c r="H62" s="62"/>
      <c r="I62" s="62"/>
      <c r="J62" s="62"/>
      <c r="K62" s="62"/>
      <c r="L62" s="62"/>
      <c r="M62" s="62"/>
      <c r="N62" s="95"/>
      <c r="P62" s="60"/>
    </row>
    <row r="63" spans="3:16" s="59" customFormat="1" ht="18" customHeight="1">
      <c r="C63" s="87"/>
      <c r="D63" s="70"/>
      <c r="E63" s="62"/>
      <c r="F63" s="649"/>
      <c r="G63" s="62"/>
      <c r="H63" s="62"/>
      <c r="I63" s="62"/>
      <c r="J63" s="62"/>
      <c r="K63" s="62"/>
      <c r="L63" s="62"/>
      <c r="M63" s="62"/>
      <c r="N63" s="95"/>
      <c r="P63" s="60"/>
    </row>
    <row r="64" spans="3:16" s="59" customFormat="1" ht="18" customHeight="1">
      <c r="C64" s="87"/>
      <c r="D64" s="70"/>
      <c r="E64" s="62"/>
      <c r="F64" s="649"/>
      <c r="G64" s="62"/>
      <c r="H64" s="62"/>
      <c r="I64" s="62"/>
      <c r="J64" s="62"/>
      <c r="K64" s="62"/>
      <c r="L64" s="62"/>
      <c r="M64" s="62"/>
      <c r="N64" s="95"/>
      <c r="P64" s="60"/>
    </row>
    <row r="65" spans="3:16" s="59" customFormat="1" ht="18" customHeight="1">
      <c r="C65" s="87"/>
      <c r="D65" s="70"/>
      <c r="E65" s="62"/>
      <c r="F65" s="649"/>
      <c r="G65" s="62"/>
      <c r="H65" s="62"/>
      <c r="I65" s="62"/>
      <c r="J65" s="62"/>
      <c r="K65" s="62"/>
      <c r="L65" s="62"/>
      <c r="M65" s="62"/>
      <c r="N65" s="95"/>
      <c r="P65" s="60"/>
    </row>
    <row r="66" spans="3:16" s="59" customFormat="1" ht="18" customHeight="1">
      <c r="C66" s="87"/>
      <c r="D66" s="70"/>
      <c r="E66" s="62"/>
      <c r="F66" s="649"/>
      <c r="G66" s="62"/>
      <c r="H66" s="62"/>
      <c r="I66" s="62"/>
      <c r="J66" s="62"/>
      <c r="K66" s="62"/>
      <c r="L66" s="62"/>
      <c r="M66" s="62"/>
      <c r="N66" s="95"/>
      <c r="P66" s="60"/>
    </row>
    <row r="67" spans="3:16" s="59" customFormat="1" ht="18" customHeight="1">
      <c r="C67" s="87"/>
      <c r="D67" s="70"/>
      <c r="E67" s="62"/>
      <c r="F67" s="649"/>
      <c r="G67" s="62"/>
      <c r="H67" s="62"/>
      <c r="I67" s="62"/>
      <c r="J67" s="62"/>
      <c r="K67" s="62"/>
      <c r="L67" s="62"/>
      <c r="M67" s="62"/>
      <c r="N67" s="95"/>
      <c r="P67" s="60"/>
    </row>
    <row r="68" spans="3:16" s="59" customFormat="1" ht="18" customHeight="1">
      <c r="C68" s="87"/>
      <c r="D68" s="70"/>
      <c r="E68" s="62"/>
      <c r="F68" s="649"/>
      <c r="G68" s="62"/>
      <c r="H68" s="62"/>
      <c r="I68" s="62"/>
      <c r="J68" s="62"/>
      <c r="K68" s="62"/>
      <c r="L68" s="62"/>
      <c r="M68" s="62"/>
      <c r="N68" s="95"/>
      <c r="P68" s="60"/>
    </row>
    <row r="69" spans="3:16" s="59" customFormat="1" ht="18" customHeight="1">
      <c r="C69" s="87"/>
      <c r="D69" s="70"/>
      <c r="E69" s="62"/>
      <c r="F69" s="649"/>
      <c r="G69" s="62"/>
      <c r="H69" s="62"/>
      <c r="I69" s="62"/>
      <c r="J69" s="62"/>
      <c r="K69" s="62"/>
      <c r="L69" s="62"/>
      <c r="M69" s="62"/>
      <c r="N69" s="95"/>
      <c r="P69" s="60"/>
    </row>
    <row r="70" spans="3:16" s="59" customFormat="1" ht="18" customHeight="1">
      <c r="C70" s="87"/>
      <c r="D70" s="70"/>
      <c r="E70" s="62"/>
      <c r="F70" s="649"/>
      <c r="G70" s="62"/>
      <c r="H70" s="62"/>
      <c r="I70" s="62"/>
      <c r="J70" s="62"/>
      <c r="K70" s="62"/>
      <c r="L70" s="62"/>
      <c r="M70" s="62"/>
      <c r="N70" s="95"/>
      <c r="P70" s="60"/>
    </row>
    <row r="71" spans="3:16" s="59" customFormat="1" ht="18" customHeight="1">
      <c r="C71" s="87"/>
      <c r="D71" s="70"/>
      <c r="E71" s="62"/>
      <c r="F71" s="649"/>
      <c r="G71" s="62"/>
      <c r="H71" s="62"/>
      <c r="I71" s="62"/>
      <c r="J71" s="62"/>
      <c r="K71" s="62"/>
      <c r="L71" s="62"/>
      <c r="M71" s="62"/>
      <c r="N71" s="95"/>
      <c r="P71" s="60"/>
    </row>
    <row r="72" spans="3:16" s="59" customFormat="1" ht="18" customHeight="1">
      <c r="C72" s="87"/>
      <c r="D72" s="70"/>
      <c r="E72" s="62"/>
      <c r="F72" s="649"/>
      <c r="G72" s="62"/>
      <c r="H72" s="62"/>
      <c r="I72" s="62"/>
      <c r="J72" s="62"/>
      <c r="K72" s="62"/>
      <c r="L72" s="62"/>
      <c r="M72" s="62"/>
      <c r="N72" s="95"/>
      <c r="P72" s="60"/>
    </row>
    <row r="73" spans="3:16" s="59" customFormat="1" ht="18" customHeight="1">
      <c r="C73" s="87"/>
      <c r="D73" s="70"/>
      <c r="E73" s="62"/>
      <c r="F73" s="649"/>
      <c r="G73" s="62"/>
      <c r="H73" s="62"/>
      <c r="I73" s="62"/>
      <c r="J73" s="62"/>
      <c r="K73" s="62"/>
      <c r="L73" s="62"/>
      <c r="M73" s="62"/>
      <c r="N73" s="95"/>
      <c r="P73" s="60"/>
    </row>
    <row r="74" spans="3:16" s="59" customFormat="1" ht="18" customHeight="1">
      <c r="C74" s="87"/>
      <c r="D74" s="70"/>
      <c r="E74" s="62"/>
      <c r="F74" s="649"/>
      <c r="G74" s="62"/>
      <c r="H74" s="62"/>
      <c r="I74" s="62"/>
      <c r="J74" s="62"/>
      <c r="K74" s="62"/>
      <c r="L74" s="62"/>
      <c r="M74" s="62"/>
      <c r="N74" s="95"/>
      <c r="P74" s="60"/>
    </row>
    <row r="75" spans="3:16" s="59" customFormat="1" ht="18" customHeight="1">
      <c r="C75" s="87"/>
      <c r="D75" s="70"/>
      <c r="E75" s="62"/>
      <c r="F75" s="649"/>
      <c r="G75" s="62"/>
      <c r="H75" s="62"/>
      <c r="I75" s="62"/>
      <c r="J75" s="62"/>
      <c r="K75" s="62"/>
      <c r="L75" s="62"/>
      <c r="M75" s="62"/>
      <c r="N75" s="95"/>
      <c r="P75" s="60"/>
    </row>
    <row r="76" spans="3:16" s="59" customFormat="1" ht="18" customHeight="1">
      <c r="C76" s="87"/>
      <c r="D76" s="70"/>
      <c r="E76" s="62"/>
      <c r="F76" s="649"/>
      <c r="G76" s="62"/>
      <c r="H76" s="62"/>
      <c r="I76" s="62"/>
      <c r="J76" s="62"/>
      <c r="K76" s="62"/>
      <c r="L76" s="62"/>
      <c r="M76" s="62"/>
      <c r="N76" s="95"/>
      <c r="P76" s="60"/>
    </row>
    <row r="77" spans="3:16" s="59" customFormat="1" ht="18" customHeight="1">
      <c r="C77" s="87"/>
      <c r="D77" s="70"/>
      <c r="E77" s="62"/>
      <c r="F77" s="649"/>
      <c r="G77" s="62"/>
      <c r="H77" s="62"/>
      <c r="I77" s="62"/>
      <c r="J77" s="62"/>
      <c r="K77" s="62"/>
      <c r="L77" s="62"/>
      <c r="M77" s="62"/>
      <c r="N77" s="95"/>
      <c r="P77" s="60"/>
    </row>
    <row r="78" spans="3:16" s="59" customFormat="1" ht="18" customHeight="1">
      <c r="C78" s="87"/>
      <c r="D78" s="70"/>
      <c r="E78" s="62"/>
      <c r="F78" s="649"/>
      <c r="G78" s="62"/>
      <c r="H78" s="62"/>
      <c r="I78" s="62"/>
      <c r="J78" s="62"/>
      <c r="K78" s="62"/>
      <c r="L78" s="62"/>
      <c r="M78" s="62"/>
      <c r="N78" s="95"/>
      <c r="P78" s="60"/>
    </row>
    <row r="79" spans="3:16" s="59" customFormat="1" ht="18" customHeight="1">
      <c r="C79" s="87"/>
      <c r="D79" s="70"/>
      <c r="E79" s="62"/>
      <c r="F79" s="649"/>
      <c r="G79" s="62"/>
      <c r="H79" s="62"/>
      <c r="I79" s="62"/>
      <c r="J79" s="62"/>
      <c r="K79" s="62"/>
      <c r="L79" s="62"/>
      <c r="M79" s="62"/>
      <c r="N79" s="95"/>
      <c r="P79" s="60"/>
    </row>
    <row r="80" spans="3:16" s="59" customFormat="1" ht="18" customHeight="1">
      <c r="C80" s="87"/>
      <c r="D80" s="70"/>
      <c r="E80" s="62"/>
      <c r="F80" s="648"/>
      <c r="G80" s="62"/>
      <c r="H80" s="62"/>
      <c r="I80" s="62"/>
      <c r="J80" s="62"/>
      <c r="K80" s="62"/>
      <c r="L80" s="62"/>
      <c r="M80" s="62"/>
      <c r="N80" s="95"/>
      <c r="P80" s="60"/>
    </row>
    <row r="81" spans="3:16" s="59" customFormat="1" ht="18" customHeight="1">
      <c r="C81" s="87"/>
      <c r="D81" s="70"/>
      <c r="E81" s="62"/>
      <c r="F81" s="648"/>
      <c r="G81" s="62"/>
      <c r="H81" s="62"/>
      <c r="I81" s="62"/>
      <c r="J81" s="62"/>
      <c r="K81" s="62"/>
      <c r="L81" s="62"/>
      <c r="M81" s="62"/>
      <c r="N81" s="95"/>
      <c r="P81" s="60"/>
    </row>
    <row r="82" spans="3:16" s="59" customFormat="1" ht="18" customHeight="1">
      <c r="C82" s="87"/>
      <c r="D82" s="70"/>
      <c r="E82" s="62"/>
      <c r="F82" s="648"/>
      <c r="G82" s="62"/>
      <c r="H82" s="62"/>
      <c r="I82" s="62"/>
      <c r="J82" s="62"/>
      <c r="K82" s="62"/>
      <c r="L82" s="62"/>
      <c r="M82" s="62"/>
      <c r="N82" s="95"/>
      <c r="P82" s="60"/>
    </row>
    <row r="83" spans="3:16" s="59" customFormat="1" ht="18" customHeight="1">
      <c r="C83" s="87"/>
      <c r="D83" s="70"/>
      <c r="E83" s="62"/>
      <c r="F83" s="648"/>
      <c r="G83" s="62"/>
      <c r="H83" s="62"/>
      <c r="I83" s="62"/>
      <c r="J83" s="62"/>
      <c r="K83" s="62"/>
      <c r="L83" s="62"/>
      <c r="M83" s="62"/>
      <c r="N83" s="95"/>
      <c r="P83" s="60"/>
    </row>
    <row r="84" spans="3:16" s="59" customFormat="1" ht="18" customHeight="1">
      <c r="C84" s="87"/>
      <c r="D84" s="70"/>
      <c r="E84" s="62"/>
      <c r="F84" s="648"/>
      <c r="G84" s="62"/>
      <c r="H84" s="62"/>
      <c r="I84" s="62"/>
      <c r="J84" s="62"/>
      <c r="K84" s="62"/>
      <c r="L84" s="62"/>
      <c r="M84" s="62"/>
      <c r="N84" s="95"/>
      <c r="P84" s="60"/>
    </row>
    <row r="85" spans="3:16" s="59" customFormat="1" ht="18" customHeight="1">
      <c r="C85" s="87"/>
      <c r="D85" s="70"/>
      <c r="E85" s="62"/>
      <c r="F85" s="648"/>
      <c r="G85" s="62"/>
      <c r="H85" s="62"/>
      <c r="I85" s="62"/>
      <c r="J85" s="62"/>
      <c r="K85" s="62"/>
      <c r="L85" s="62"/>
      <c r="M85" s="62"/>
      <c r="N85" s="95"/>
      <c r="P85" s="60"/>
    </row>
    <row r="86" spans="3:16" s="59" customFormat="1" ht="18" customHeight="1">
      <c r="C86" s="87"/>
      <c r="D86" s="70"/>
      <c r="E86" s="62"/>
      <c r="F86" s="648"/>
      <c r="G86" s="62"/>
      <c r="H86" s="62"/>
      <c r="I86" s="62"/>
      <c r="J86" s="62"/>
      <c r="K86" s="62"/>
      <c r="L86" s="62"/>
      <c r="M86" s="62"/>
      <c r="N86" s="95"/>
      <c r="P86" s="60"/>
    </row>
    <row r="87" spans="3:16" s="59" customFormat="1" ht="18" customHeight="1">
      <c r="C87" s="87"/>
      <c r="D87" s="70"/>
      <c r="E87" s="62"/>
      <c r="F87" s="648"/>
      <c r="G87" s="62"/>
      <c r="H87" s="62"/>
      <c r="I87" s="62"/>
      <c r="J87" s="62"/>
      <c r="K87" s="62"/>
      <c r="L87" s="62"/>
      <c r="M87" s="62"/>
      <c r="N87" s="95"/>
      <c r="P87" s="60"/>
    </row>
    <row r="88" spans="3:16" s="59" customFormat="1" ht="18" customHeight="1">
      <c r="C88" s="87"/>
      <c r="D88" s="70"/>
      <c r="E88" s="62"/>
      <c r="F88" s="648"/>
      <c r="G88" s="62"/>
      <c r="H88" s="62"/>
      <c r="I88" s="62"/>
      <c r="J88" s="62"/>
      <c r="K88" s="62"/>
      <c r="L88" s="62"/>
      <c r="M88" s="62"/>
      <c r="N88" s="95"/>
      <c r="P88" s="60"/>
    </row>
    <row r="89" spans="3:16" s="59" customFormat="1" ht="18" customHeight="1">
      <c r="C89" s="87"/>
      <c r="D89" s="70"/>
      <c r="E89" s="62"/>
      <c r="F89" s="648"/>
      <c r="G89" s="62"/>
      <c r="H89" s="62"/>
      <c r="I89" s="62"/>
      <c r="J89" s="62"/>
      <c r="K89" s="62"/>
      <c r="L89" s="62"/>
      <c r="M89" s="62"/>
      <c r="N89" s="95"/>
      <c r="P89" s="60"/>
    </row>
    <row r="90" spans="3:16" s="59" customFormat="1" ht="18" customHeight="1">
      <c r="C90" s="87"/>
      <c r="D90" s="70"/>
      <c r="E90" s="62"/>
      <c r="F90" s="648"/>
      <c r="G90" s="62"/>
      <c r="H90" s="62"/>
      <c r="I90" s="62"/>
      <c r="J90" s="62"/>
      <c r="K90" s="62"/>
      <c r="L90" s="62"/>
      <c r="M90" s="62"/>
      <c r="N90" s="95"/>
      <c r="P90" s="60"/>
    </row>
    <row r="91" spans="3:16" s="59" customFormat="1" ht="18" customHeight="1">
      <c r="C91" s="87"/>
      <c r="D91" s="70"/>
      <c r="E91" s="62"/>
      <c r="F91" s="648"/>
      <c r="G91" s="62"/>
      <c r="H91" s="62"/>
      <c r="I91" s="62"/>
      <c r="J91" s="62"/>
      <c r="K91" s="62"/>
      <c r="L91" s="62"/>
      <c r="M91" s="62"/>
      <c r="N91" s="95"/>
      <c r="P91" s="60"/>
    </row>
    <row r="92" spans="3:16" s="59" customFormat="1" ht="18" customHeight="1">
      <c r="C92" s="87"/>
      <c r="D92" s="70"/>
      <c r="E92" s="62"/>
      <c r="F92" s="648"/>
      <c r="G92" s="62"/>
      <c r="H92" s="62"/>
      <c r="I92" s="62"/>
      <c r="J92" s="62"/>
      <c r="K92" s="62"/>
      <c r="L92" s="62"/>
      <c r="M92" s="62"/>
      <c r="N92" s="95"/>
      <c r="P92" s="60"/>
    </row>
    <row r="93" spans="3:16" s="59" customFormat="1" ht="18" customHeight="1">
      <c r="C93" s="87"/>
      <c r="D93" s="70"/>
      <c r="E93" s="62"/>
      <c r="F93" s="648"/>
      <c r="G93" s="62"/>
      <c r="H93" s="62"/>
      <c r="I93" s="62"/>
      <c r="J93" s="62"/>
      <c r="K93" s="62"/>
      <c r="L93" s="62"/>
      <c r="M93" s="62"/>
      <c r="N93" s="95"/>
      <c r="P93" s="60"/>
    </row>
    <row r="94" spans="3:16" s="59" customFormat="1" ht="18" customHeight="1">
      <c r="C94" s="87"/>
      <c r="D94" s="70"/>
      <c r="E94" s="62"/>
      <c r="F94" s="648"/>
      <c r="G94" s="62"/>
      <c r="H94" s="62"/>
      <c r="I94" s="62"/>
      <c r="J94" s="62"/>
      <c r="K94" s="62"/>
      <c r="L94" s="62"/>
      <c r="M94" s="62"/>
      <c r="N94" s="95"/>
      <c r="P94" s="60"/>
    </row>
    <row r="95" spans="3:16" s="59" customFormat="1" ht="18" customHeight="1">
      <c r="C95" s="87"/>
      <c r="D95" s="70"/>
      <c r="E95" s="62"/>
      <c r="F95" s="648"/>
      <c r="G95" s="62"/>
      <c r="H95" s="62"/>
      <c r="I95" s="62"/>
      <c r="J95" s="62"/>
      <c r="K95" s="62"/>
      <c r="L95" s="62"/>
      <c r="M95" s="62"/>
      <c r="N95" s="95"/>
      <c r="P95" s="60"/>
    </row>
    <row r="96" spans="3:16" s="59" customFormat="1" ht="18" customHeight="1">
      <c r="C96" s="87"/>
      <c r="D96" s="70"/>
      <c r="E96" s="62"/>
      <c r="F96" s="648"/>
      <c r="G96" s="62"/>
      <c r="H96" s="62"/>
      <c r="I96" s="62"/>
      <c r="J96" s="62"/>
      <c r="K96" s="62"/>
      <c r="L96" s="62"/>
      <c r="M96" s="62"/>
      <c r="N96" s="95"/>
      <c r="P96" s="60"/>
    </row>
    <row r="97" spans="3:16" s="59" customFormat="1" ht="18" customHeight="1">
      <c r="C97" s="87"/>
      <c r="D97" s="70"/>
      <c r="E97" s="62"/>
      <c r="F97" s="648"/>
      <c r="G97" s="62"/>
      <c r="H97" s="62"/>
      <c r="I97" s="62"/>
      <c r="J97" s="62"/>
      <c r="K97" s="62"/>
      <c r="L97" s="62"/>
      <c r="M97" s="62"/>
      <c r="N97" s="95"/>
      <c r="P97" s="60"/>
    </row>
    <row r="98" spans="3:16" s="59" customFormat="1" ht="18" customHeight="1">
      <c r="C98" s="87"/>
      <c r="D98" s="70"/>
      <c r="E98" s="62"/>
      <c r="F98" s="648"/>
      <c r="G98" s="62"/>
      <c r="H98" s="62"/>
      <c r="I98" s="62"/>
      <c r="J98" s="62"/>
      <c r="K98" s="62"/>
      <c r="L98" s="62"/>
      <c r="M98" s="62"/>
      <c r="N98" s="95"/>
      <c r="P98" s="60"/>
    </row>
    <row r="99" spans="3:16" s="59" customFormat="1" ht="18" customHeight="1">
      <c r="C99" s="87"/>
      <c r="D99" s="70"/>
      <c r="E99" s="62"/>
      <c r="F99" s="648"/>
      <c r="G99" s="62"/>
      <c r="H99" s="62"/>
      <c r="I99" s="62"/>
      <c r="J99" s="62"/>
      <c r="K99" s="62"/>
      <c r="L99" s="62"/>
      <c r="M99" s="62"/>
      <c r="N99" s="95"/>
      <c r="P99" s="60"/>
    </row>
    <row r="100" spans="3:16" s="59" customFormat="1" ht="18" customHeight="1">
      <c r="C100" s="87"/>
      <c r="D100" s="70"/>
      <c r="E100" s="62"/>
      <c r="F100" s="648"/>
      <c r="G100" s="62"/>
      <c r="H100" s="62"/>
      <c r="I100" s="62"/>
      <c r="J100" s="62"/>
      <c r="K100" s="62"/>
      <c r="L100" s="62"/>
      <c r="M100" s="62"/>
      <c r="N100" s="95"/>
      <c r="P100" s="60"/>
    </row>
    <row r="101" spans="3:16" s="59" customFormat="1" ht="18" customHeight="1">
      <c r="C101" s="87"/>
      <c r="D101" s="70"/>
      <c r="E101" s="62"/>
      <c r="F101" s="648"/>
      <c r="G101" s="62"/>
      <c r="H101" s="62"/>
      <c r="I101" s="62"/>
      <c r="J101" s="62"/>
      <c r="K101" s="62"/>
      <c r="L101" s="62"/>
      <c r="M101" s="62"/>
      <c r="N101" s="95"/>
      <c r="P101" s="60"/>
    </row>
    <row r="102" spans="3:16" s="59" customFormat="1" ht="18" customHeight="1">
      <c r="C102" s="87"/>
      <c r="D102" s="70"/>
      <c r="E102" s="62"/>
      <c r="F102" s="648"/>
      <c r="G102" s="62"/>
      <c r="H102" s="62"/>
      <c r="I102" s="62"/>
      <c r="J102" s="62"/>
      <c r="K102" s="62"/>
      <c r="L102" s="62"/>
      <c r="M102" s="62"/>
      <c r="N102" s="95"/>
      <c r="P102" s="60"/>
    </row>
    <row r="103" spans="3:16" s="59" customFormat="1" ht="18" customHeight="1">
      <c r="C103" s="87"/>
      <c r="D103" s="70"/>
      <c r="E103" s="62"/>
      <c r="F103" s="648"/>
      <c r="G103" s="62"/>
      <c r="H103" s="62"/>
      <c r="I103" s="62"/>
      <c r="J103" s="62"/>
      <c r="K103" s="62"/>
      <c r="L103" s="62"/>
      <c r="M103" s="62"/>
      <c r="N103" s="95"/>
      <c r="P103" s="60"/>
    </row>
    <row r="104" spans="3:16" s="59" customFormat="1" ht="18" customHeight="1">
      <c r="C104" s="87"/>
      <c r="D104" s="70"/>
      <c r="E104" s="62"/>
      <c r="F104" s="648"/>
      <c r="G104" s="62"/>
      <c r="H104" s="62"/>
      <c r="I104" s="62"/>
      <c r="J104" s="62"/>
      <c r="K104" s="62"/>
      <c r="L104" s="62"/>
      <c r="M104" s="62"/>
      <c r="N104" s="95"/>
      <c r="P104" s="60"/>
    </row>
    <row r="105" spans="3:16" s="59" customFormat="1" ht="18" customHeight="1">
      <c r="C105" s="87"/>
      <c r="D105" s="70"/>
      <c r="E105" s="62"/>
      <c r="F105" s="648"/>
      <c r="G105" s="62"/>
      <c r="H105" s="62"/>
      <c r="I105" s="62"/>
      <c r="J105" s="62"/>
      <c r="K105" s="62"/>
      <c r="L105" s="62"/>
      <c r="M105" s="62"/>
      <c r="N105" s="95"/>
      <c r="P105" s="60"/>
    </row>
    <row r="106" spans="3:16" s="59" customFormat="1" ht="18" customHeight="1">
      <c r="C106" s="87"/>
      <c r="D106" s="70"/>
      <c r="E106" s="62"/>
      <c r="F106" s="648"/>
      <c r="G106" s="62"/>
      <c r="H106" s="62"/>
      <c r="I106" s="62"/>
      <c r="J106" s="62"/>
      <c r="K106" s="62"/>
      <c r="L106" s="62"/>
      <c r="M106" s="62"/>
      <c r="N106" s="95"/>
      <c r="P106" s="60"/>
    </row>
    <row r="107" spans="3:16" s="59" customFormat="1" ht="18" customHeight="1">
      <c r="C107" s="87"/>
      <c r="D107" s="70"/>
      <c r="E107" s="62"/>
      <c r="F107" s="648"/>
      <c r="G107" s="62"/>
      <c r="H107" s="62"/>
      <c r="I107" s="62"/>
      <c r="J107" s="62"/>
      <c r="K107" s="62"/>
      <c r="L107" s="62"/>
      <c r="M107" s="62"/>
      <c r="N107" s="95"/>
      <c r="P107" s="60"/>
    </row>
    <row r="108" spans="3:16" s="59" customFormat="1" ht="18" customHeight="1">
      <c r="C108" s="87"/>
      <c r="D108" s="70"/>
      <c r="E108" s="62"/>
      <c r="F108" s="648"/>
      <c r="G108" s="62"/>
      <c r="H108" s="62"/>
      <c r="I108" s="62"/>
      <c r="J108" s="62"/>
      <c r="K108" s="62"/>
      <c r="L108" s="62"/>
      <c r="M108" s="62"/>
      <c r="N108" s="95"/>
      <c r="P108" s="60"/>
    </row>
    <row r="109" spans="3:16" s="59" customFormat="1" ht="18" customHeight="1">
      <c r="C109" s="87"/>
      <c r="D109" s="70"/>
      <c r="E109" s="62"/>
      <c r="F109" s="648"/>
      <c r="G109" s="62"/>
      <c r="H109" s="62"/>
      <c r="I109" s="62"/>
      <c r="J109" s="62"/>
      <c r="K109" s="62"/>
      <c r="L109" s="62"/>
      <c r="M109" s="62"/>
      <c r="N109" s="95"/>
      <c r="P109" s="60"/>
    </row>
    <row r="110" spans="3:16" s="59" customFormat="1" ht="18" customHeight="1">
      <c r="C110" s="87"/>
      <c r="D110" s="70"/>
      <c r="E110" s="62"/>
      <c r="F110" s="648"/>
      <c r="G110" s="62"/>
      <c r="H110" s="62"/>
      <c r="I110" s="62"/>
      <c r="J110" s="62"/>
      <c r="K110" s="62"/>
      <c r="L110" s="62"/>
      <c r="M110" s="62"/>
      <c r="N110" s="95"/>
      <c r="P110" s="60"/>
    </row>
    <row r="111" spans="3:16" s="59" customFormat="1" ht="18" customHeight="1">
      <c r="C111" s="87"/>
      <c r="D111" s="70"/>
      <c r="E111" s="62"/>
      <c r="F111" s="648"/>
      <c r="G111" s="62"/>
      <c r="H111" s="62"/>
      <c r="I111" s="62"/>
      <c r="J111" s="62"/>
      <c r="K111" s="62"/>
      <c r="L111" s="62"/>
      <c r="M111" s="62"/>
      <c r="N111" s="95"/>
      <c r="P111" s="60"/>
    </row>
    <row r="112" spans="3:16" s="59" customFormat="1" ht="18" customHeight="1">
      <c r="C112" s="87"/>
      <c r="D112" s="70"/>
      <c r="E112" s="62"/>
      <c r="F112" s="648"/>
      <c r="G112" s="62"/>
      <c r="H112" s="62"/>
      <c r="I112" s="62"/>
      <c r="J112" s="62"/>
      <c r="K112" s="62"/>
      <c r="L112" s="62"/>
      <c r="M112" s="62"/>
      <c r="N112" s="95"/>
      <c r="P112" s="60"/>
    </row>
    <row r="113" spans="3:16" s="59" customFormat="1" ht="18" customHeight="1">
      <c r="C113" s="87"/>
      <c r="D113" s="70"/>
      <c r="E113" s="62"/>
      <c r="F113" s="648"/>
      <c r="G113" s="62"/>
      <c r="H113" s="62"/>
      <c r="I113" s="62"/>
      <c r="J113" s="62"/>
      <c r="K113" s="62"/>
      <c r="L113" s="62"/>
      <c r="M113" s="62"/>
      <c r="N113" s="95"/>
      <c r="P113" s="60"/>
    </row>
    <row r="114" spans="3:16" s="59" customFormat="1" ht="18" customHeight="1">
      <c r="C114" s="87"/>
      <c r="D114" s="70"/>
      <c r="E114" s="62"/>
      <c r="F114" s="648"/>
      <c r="G114" s="62"/>
      <c r="H114" s="62"/>
      <c r="I114" s="62"/>
      <c r="J114" s="62"/>
      <c r="K114" s="62"/>
      <c r="L114" s="62"/>
      <c r="M114" s="62"/>
      <c r="N114" s="95"/>
      <c r="P114" s="60"/>
    </row>
    <row r="115" spans="3:16" s="59" customFormat="1" ht="18" customHeight="1">
      <c r="C115" s="87"/>
      <c r="D115" s="70"/>
      <c r="E115" s="62"/>
      <c r="F115" s="648"/>
      <c r="G115" s="62"/>
      <c r="H115" s="62"/>
      <c r="I115" s="62"/>
      <c r="J115" s="62"/>
      <c r="K115" s="62"/>
      <c r="L115" s="62"/>
      <c r="M115" s="62"/>
      <c r="N115" s="95"/>
      <c r="P115" s="60"/>
    </row>
    <row r="116" spans="3:16" s="59" customFormat="1" ht="18" customHeight="1">
      <c r="C116" s="87"/>
      <c r="D116" s="70"/>
      <c r="E116" s="62"/>
      <c r="F116" s="648"/>
      <c r="G116" s="62"/>
      <c r="H116" s="62"/>
      <c r="I116" s="62"/>
      <c r="J116" s="62"/>
      <c r="K116" s="62"/>
      <c r="L116" s="62"/>
      <c r="M116" s="62"/>
      <c r="N116" s="95"/>
      <c r="P116" s="60"/>
    </row>
    <row r="117" spans="3:16" s="59" customFormat="1" ht="18" customHeight="1">
      <c r="C117" s="87"/>
      <c r="D117" s="70"/>
      <c r="E117" s="62"/>
      <c r="F117" s="648"/>
      <c r="G117" s="62"/>
      <c r="H117" s="62"/>
      <c r="I117" s="62"/>
      <c r="J117" s="62"/>
      <c r="K117" s="62"/>
      <c r="L117" s="62"/>
      <c r="M117" s="62"/>
      <c r="N117" s="95"/>
      <c r="P117" s="60"/>
    </row>
    <row r="118" spans="3:16" s="59" customFormat="1" ht="18" customHeight="1">
      <c r="C118" s="87"/>
      <c r="D118" s="70"/>
      <c r="E118" s="62"/>
      <c r="F118" s="648"/>
      <c r="G118" s="62"/>
      <c r="H118" s="62"/>
      <c r="I118" s="62"/>
      <c r="J118" s="62"/>
      <c r="K118" s="62"/>
      <c r="L118" s="62"/>
      <c r="M118" s="62"/>
      <c r="N118" s="95"/>
      <c r="P118" s="60"/>
    </row>
    <row r="119" spans="3:16" s="59" customFormat="1" ht="18" customHeight="1">
      <c r="C119" s="87"/>
      <c r="D119" s="70"/>
      <c r="E119" s="62"/>
      <c r="F119" s="648"/>
      <c r="G119" s="62"/>
      <c r="H119" s="62"/>
      <c r="I119" s="62"/>
      <c r="J119" s="62"/>
      <c r="K119" s="62"/>
      <c r="L119" s="62"/>
      <c r="M119" s="62"/>
      <c r="N119" s="95"/>
      <c r="P119" s="60"/>
    </row>
    <row r="120" spans="3:16" s="59" customFormat="1" ht="18" customHeight="1">
      <c r="C120" s="87"/>
      <c r="D120" s="70"/>
      <c r="E120" s="62"/>
      <c r="F120" s="648"/>
      <c r="G120" s="62"/>
      <c r="H120" s="62"/>
      <c r="I120" s="62"/>
      <c r="J120" s="62"/>
      <c r="K120" s="62"/>
      <c r="L120" s="62"/>
      <c r="M120" s="62"/>
      <c r="N120" s="95"/>
      <c r="P120" s="60"/>
    </row>
    <row r="121" spans="3:16" s="59" customFormat="1" ht="18" customHeight="1">
      <c r="C121" s="87"/>
      <c r="D121" s="70"/>
      <c r="E121" s="62"/>
      <c r="F121" s="648"/>
      <c r="G121" s="62"/>
      <c r="H121" s="62"/>
      <c r="I121" s="62"/>
      <c r="J121" s="62"/>
      <c r="K121" s="62"/>
      <c r="L121" s="62"/>
      <c r="M121" s="62"/>
      <c r="N121" s="95"/>
      <c r="P121" s="60"/>
    </row>
    <row r="122" spans="3:16" s="59" customFormat="1" ht="18" customHeight="1">
      <c r="C122" s="87"/>
      <c r="D122" s="70"/>
      <c r="E122" s="62"/>
      <c r="F122" s="648"/>
      <c r="G122" s="62"/>
      <c r="H122" s="62"/>
      <c r="I122" s="62"/>
      <c r="J122" s="62"/>
      <c r="K122" s="62"/>
      <c r="L122" s="62"/>
      <c r="M122" s="62"/>
      <c r="N122" s="95"/>
      <c r="P122" s="60"/>
    </row>
    <row r="123" spans="3:16" s="59" customFormat="1" ht="18" customHeight="1">
      <c r="C123" s="87"/>
      <c r="D123" s="70"/>
      <c r="E123" s="62"/>
      <c r="F123" s="648"/>
      <c r="G123" s="62"/>
      <c r="H123" s="62"/>
      <c r="I123" s="62"/>
      <c r="J123" s="62"/>
      <c r="K123" s="62"/>
      <c r="L123" s="62"/>
      <c r="M123" s="62"/>
      <c r="N123" s="95"/>
      <c r="P123" s="60"/>
    </row>
    <row r="124" spans="3:16" s="59" customFormat="1" ht="18" customHeight="1">
      <c r="C124" s="87"/>
      <c r="D124" s="70"/>
      <c r="E124" s="62"/>
      <c r="F124" s="648"/>
      <c r="G124" s="62"/>
      <c r="H124" s="62"/>
      <c r="I124" s="62"/>
      <c r="J124" s="62"/>
      <c r="K124" s="62"/>
      <c r="L124" s="62"/>
      <c r="M124" s="62"/>
      <c r="N124" s="95"/>
      <c r="P124" s="60"/>
    </row>
    <row r="125" spans="3:16" s="59" customFormat="1" ht="18" customHeight="1">
      <c r="C125" s="87"/>
      <c r="D125" s="70"/>
      <c r="E125" s="62"/>
      <c r="F125" s="648"/>
      <c r="G125" s="62"/>
      <c r="H125" s="62"/>
      <c r="I125" s="62"/>
      <c r="J125" s="62"/>
      <c r="K125" s="62"/>
      <c r="L125" s="62"/>
      <c r="M125" s="62"/>
      <c r="N125" s="95"/>
      <c r="P125" s="60"/>
    </row>
    <row r="126" spans="3:16" s="59" customFormat="1" ht="18" customHeight="1">
      <c r="C126" s="87"/>
      <c r="D126" s="70"/>
      <c r="E126" s="62"/>
      <c r="F126" s="648"/>
      <c r="G126" s="62"/>
      <c r="H126" s="62"/>
      <c r="I126" s="62"/>
      <c r="J126" s="62"/>
      <c r="K126" s="62"/>
      <c r="L126" s="62"/>
      <c r="M126" s="62"/>
      <c r="N126" s="95"/>
      <c r="P126" s="60"/>
    </row>
    <row r="127" spans="3:16" s="59" customFormat="1" ht="18" customHeight="1">
      <c r="C127" s="87"/>
      <c r="D127" s="70"/>
      <c r="E127" s="62"/>
      <c r="F127" s="648"/>
      <c r="G127" s="62"/>
      <c r="H127" s="62"/>
      <c r="I127" s="62"/>
      <c r="J127" s="62"/>
      <c r="K127" s="62"/>
      <c r="L127" s="62"/>
      <c r="M127" s="62"/>
      <c r="N127" s="95"/>
      <c r="P127" s="60"/>
    </row>
    <row r="128" spans="3:16" s="59" customFormat="1" ht="18" customHeight="1">
      <c r="C128" s="87"/>
      <c r="D128" s="70"/>
      <c r="E128" s="62"/>
      <c r="F128" s="648"/>
      <c r="G128" s="62"/>
      <c r="H128" s="62"/>
      <c r="I128" s="62"/>
      <c r="J128" s="62"/>
      <c r="K128" s="62"/>
      <c r="L128" s="62"/>
      <c r="M128" s="62"/>
      <c r="N128" s="95"/>
      <c r="P128" s="60"/>
    </row>
    <row r="129" spans="3:16" s="59" customFormat="1" ht="18" customHeight="1">
      <c r="C129" s="87"/>
      <c r="D129" s="70"/>
      <c r="E129" s="62"/>
      <c r="F129" s="648"/>
      <c r="G129" s="62"/>
      <c r="H129" s="62"/>
      <c r="I129" s="62"/>
      <c r="J129" s="62"/>
      <c r="K129" s="62"/>
      <c r="L129" s="62"/>
      <c r="M129" s="62"/>
      <c r="N129" s="95"/>
      <c r="P129" s="60"/>
    </row>
    <row r="130" spans="3:16" s="59" customFormat="1" ht="18" customHeight="1">
      <c r="C130" s="87"/>
      <c r="D130" s="70"/>
      <c r="E130" s="62"/>
      <c r="F130" s="648"/>
      <c r="G130" s="62"/>
      <c r="H130" s="62"/>
      <c r="I130" s="62"/>
      <c r="J130" s="62"/>
      <c r="K130" s="62"/>
      <c r="L130" s="62"/>
      <c r="M130" s="62"/>
      <c r="N130" s="95"/>
      <c r="P130" s="60"/>
    </row>
    <row r="131" spans="3:16" s="59" customFormat="1" ht="18" customHeight="1">
      <c r="C131" s="87"/>
      <c r="D131" s="70"/>
      <c r="E131" s="62"/>
      <c r="F131" s="648"/>
      <c r="G131" s="62"/>
      <c r="H131" s="62"/>
      <c r="I131" s="62"/>
      <c r="J131" s="62"/>
      <c r="K131" s="62"/>
      <c r="L131" s="62"/>
      <c r="M131" s="62"/>
      <c r="N131" s="95"/>
      <c r="P131" s="60"/>
    </row>
    <row r="132" spans="3:16" s="59" customFormat="1" ht="18" customHeight="1">
      <c r="C132" s="87"/>
      <c r="D132" s="70"/>
      <c r="E132" s="62"/>
      <c r="F132" s="648"/>
      <c r="G132" s="62"/>
      <c r="H132" s="62"/>
      <c r="I132" s="62"/>
      <c r="J132" s="62"/>
      <c r="K132" s="62"/>
      <c r="L132" s="62"/>
      <c r="M132" s="62"/>
      <c r="N132" s="95"/>
      <c r="P132" s="60"/>
    </row>
    <row r="133" spans="3:16" s="59" customFormat="1" ht="18" customHeight="1">
      <c r="C133" s="87"/>
      <c r="D133" s="70"/>
      <c r="E133" s="62"/>
      <c r="F133" s="648"/>
      <c r="G133" s="62"/>
      <c r="H133" s="62"/>
      <c r="I133" s="62"/>
      <c r="J133" s="62"/>
      <c r="K133" s="62"/>
      <c r="L133" s="62"/>
      <c r="M133" s="62"/>
      <c r="N133" s="95"/>
      <c r="P133" s="60"/>
    </row>
    <row r="134" spans="3:16" s="59" customFormat="1" ht="18" customHeight="1">
      <c r="C134" s="87"/>
      <c r="D134" s="70"/>
      <c r="E134" s="62"/>
      <c r="F134" s="648"/>
      <c r="G134" s="62"/>
      <c r="H134" s="62"/>
      <c r="I134" s="62"/>
      <c r="J134" s="62"/>
      <c r="K134" s="62"/>
      <c r="L134" s="62"/>
      <c r="M134" s="62"/>
      <c r="N134" s="95"/>
      <c r="P134" s="60"/>
    </row>
    <row r="135" spans="3:16" s="59" customFormat="1" ht="18" customHeight="1">
      <c r="C135" s="87"/>
      <c r="D135" s="70"/>
      <c r="E135" s="62"/>
      <c r="F135" s="648"/>
      <c r="G135" s="62"/>
      <c r="H135" s="62"/>
      <c r="I135" s="62"/>
      <c r="J135" s="62"/>
      <c r="K135" s="62"/>
      <c r="L135" s="62"/>
      <c r="M135" s="62"/>
      <c r="N135" s="95"/>
      <c r="P135" s="60"/>
    </row>
    <row r="136" spans="3:16" s="59" customFormat="1" ht="18" customHeight="1">
      <c r="C136" s="87"/>
      <c r="D136" s="70"/>
      <c r="E136" s="62"/>
      <c r="F136" s="648"/>
      <c r="G136" s="62"/>
      <c r="H136" s="62"/>
      <c r="I136" s="62"/>
      <c r="J136" s="62"/>
      <c r="K136" s="62"/>
      <c r="L136" s="62"/>
      <c r="M136" s="62"/>
      <c r="N136" s="95"/>
      <c r="P136" s="60"/>
    </row>
    <row r="137" spans="3:16" s="59" customFormat="1" ht="18" customHeight="1">
      <c r="C137" s="87"/>
      <c r="D137" s="70"/>
      <c r="E137" s="62"/>
      <c r="F137" s="648"/>
      <c r="G137" s="62"/>
      <c r="H137" s="62"/>
      <c r="I137" s="62"/>
      <c r="J137" s="62"/>
      <c r="K137" s="62"/>
      <c r="L137" s="62"/>
      <c r="M137" s="62"/>
      <c r="N137" s="95"/>
      <c r="P137" s="60"/>
    </row>
    <row r="138" spans="3:16" s="59" customFormat="1" ht="18" customHeight="1">
      <c r="C138" s="87"/>
      <c r="D138" s="70"/>
      <c r="E138" s="62"/>
      <c r="F138" s="648"/>
      <c r="G138" s="62"/>
      <c r="H138" s="62"/>
      <c r="I138" s="62"/>
      <c r="J138" s="62"/>
      <c r="K138" s="62"/>
      <c r="L138" s="62"/>
      <c r="M138" s="62"/>
      <c r="N138" s="95"/>
      <c r="P138" s="60"/>
    </row>
    <row r="139" spans="3:16" s="59" customFormat="1" ht="18" customHeight="1">
      <c r="C139" s="87"/>
      <c r="D139" s="70"/>
      <c r="E139" s="62"/>
      <c r="F139" s="648"/>
      <c r="G139" s="62"/>
      <c r="H139" s="62"/>
      <c r="I139" s="62"/>
      <c r="J139" s="62"/>
      <c r="K139" s="62"/>
      <c r="L139" s="62"/>
      <c r="M139" s="62"/>
      <c r="N139" s="95"/>
      <c r="P139" s="60"/>
    </row>
    <row r="140" spans="3:16" s="59" customFormat="1" ht="18" customHeight="1">
      <c r="C140" s="87"/>
      <c r="D140" s="70"/>
      <c r="E140" s="62"/>
      <c r="F140" s="648"/>
      <c r="G140" s="62"/>
      <c r="H140" s="62"/>
      <c r="I140" s="62"/>
      <c r="J140" s="62"/>
      <c r="K140" s="62"/>
      <c r="L140" s="62"/>
      <c r="M140" s="62"/>
      <c r="N140" s="95"/>
      <c r="P140" s="60"/>
    </row>
    <row r="141" spans="3:16" s="59" customFormat="1" ht="18" customHeight="1">
      <c r="C141" s="87"/>
      <c r="D141" s="70"/>
      <c r="E141" s="62"/>
      <c r="F141" s="648"/>
      <c r="G141" s="62"/>
      <c r="H141" s="62"/>
      <c r="I141" s="62"/>
      <c r="J141" s="62"/>
      <c r="K141" s="62"/>
      <c r="L141" s="62"/>
      <c r="M141" s="62"/>
      <c r="N141" s="95"/>
      <c r="P141" s="60"/>
    </row>
    <row r="142" spans="3:16" s="59" customFormat="1" ht="18" customHeight="1">
      <c r="C142" s="87"/>
      <c r="D142" s="70"/>
      <c r="E142" s="62"/>
      <c r="F142" s="648"/>
      <c r="G142" s="62"/>
      <c r="H142" s="62"/>
      <c r="I142" s="62"/>
      <c r="J142" s="62"/>
      <c r="K142" s="62"/>
      <c r="L142" s="62"/>
      <c r="M142" s="62"/>
      <c r="N142" s="95"/>
      <c r="P142" s="60"/>
    </row>
    <row r="143" spans="3:16" s="59" customFormat="1" ht="18" customHeight="1">
      <c r="C143" s="87"/>
      <c r="D143" s="70"/>
      <c r="E143" s="62"/>
      <c r="F143" s="648"/>
      <c r="G143" s="62"/>
      <c r="H143" s="62"/>
      <c r="I143" s="62"/>
      <c r="J143" s="62"/>
      <c r="K143" s="62"/>
      <c r="L143" s="62"/>
      <c r="M143" s="62"/>
      <c r="N143" s="95"/>
      <c r="P143" s="60"/>
    </row>
    <row r="144" spans="3:16" s="59" customFormat="1" ht="18" customHeight="1">
      <c r="C144" s="87"/>
      <c r="D144" s="70"/>
      <c r="E144" s="62"/>
      <c r="F144" s="648"/>
      <c r="G144" s="62"/>
      <c r="H144" s="62"/>
      <c r="I144" s="62"/>
      <c r="J144" s="62"/>
      <c r="K144" s="62"/>
      <c r="L144" s="62"/>
      <c r="M144" s="62"/>
      <c r="N144" s="95"/>
      <c r="P144" s="60"/>
    </row>
    <row r="145" spans="3:16" s="59" customFormat="1" ht="18" customHeight="1">
      <c r="C145" s="87"/>
      <c r="D145" s="70"/>
      <c r="E145" s="62"/>
      <c r="F145" s="648"/>
      <c r="G145" s="62"/>
      <c r="H145" s="62"/>
      <c r="I145" s="62"/>
      <c r="J145" s="62"/>
      <c r="K145" s="62"/>
      <c r="L145" s="62"/>
      <c r="M145" s="62"/>
      <c r="N145" s="95"/>
      <c r="P145" s="60"/>
    </row>
    <row r="146" spans="3:16" s="59" customFormat="1" ht="18" customHeight="1">
      <c r="C146" s="87"/>
      <c r="D146" s="70"/>
      <c r="E146" s="62"/>
      <c r="F146" s="648"/>
      <c r="G146" s="62"/>
      <c r="H146" s="62"/>
      <c r="I146" s="62"/>
      <c r="J146" s="62"/>
      <c r="K146" s="62"/>
      <c r="L146" s="62"/>
      <c r="M146" s="62"/>
      <c r="N146" s="95"/>
      <c r="P146" s="60"/>
    </row>
    <row r="147" spans="3:16" s="59" customFormat="1" ht="18" customHeight="1">
      <c r="C147" s="87"/>
      <c r="D147" s="70"/>
      <c r="E147" s="62"/>
      <c r="F147" s="648"/>
      <c r="G147" s="62"/>
      <c r="H147" s="62"/>
      <c r="I147" s="62"/>
      <c r="J147" s="62"/>
      <c r="K147" s="62"/>
      <c r="L147" s="62"/>
      <c r="M147" s="62"/>
      <c r="N147" s="95"/>
      <c r="P147" s="60"/>
    </row>
    <row r="148" spans="3:16" s="59" customFormat="1" ht="18" customHeight="1">
      <c r="C148" s="87"/>
      <c r="D148" s="70"/>
      <c r="E148" s="62"/>
      <c r="F148" s="648"/>
      <c r="G148" s="62"/>
      <c r="H148" s="62"/>
      <c r="I148" s="62"/>
      <c r="J148" s="62"/>
      <c r="K148" s="62"/>
      <c r="L148" s="62"/>
      <c r="M148" s="62"/>
      <c r="N148" s="95"/>
      <c r="P148" s="60"/>
    </row>
    <row r="149" spans="3:16" s="59" customFormat="1" ht="18" customHeight="1">
      <c r="C149" s="87"/>
      <c r="D149" s="70"/>
      <c r="E149" s="62"/>
      <c r="F149" s="648"/>
      <c r="G149" s="62"/>
      <c r="H149" s="62"/>
      <c r="I149" s="62"/>
      <c r="J149" s="62"/>
      <c r="K149" s="62"/>
      <c r="L149" s="62"/>
      <c r="M149" s="62"/>
      <c r="N149" s="95"/>
      <c r="P149" s="60"/>
    </row>
    <row r="150" spans="3:16" s="59" customFormat="1" ht="18" customHeight="1">
      <c r="C150" s="87"/>
      <c r="D150" s="70"/>
      <c r="E150" s="62"/>
      <c r="F150" s="648"/>
      <c r="G150" s="62"/>
      <c r="H150" s="62"/>
      <c r="I150" s="62"/>
      <c r="J150" s="62"/>
      <c r="K150" s="62"/>
      <c r="L150" s="62"/>
      <c r="M150" s="62"/>
      <c r="N150" s="95"/>
      <c r="P150" s="60"/>
    </row>
    <row r="151" spans="3:16" s="59" customFormat="1" ht="18" customHeight="1">
      <c r="C151" s="87"/>
      <c r="D151" s="70"/>
      <c r="E151" s="62"/>
      <c r="F151" s="648"/>
      <c r="G151" s="62"/>
      <c r="H151" s="62"/>
      <c r="I151" s="62"/>
      <c r="J151" s="62"/>
      <c r="K151" s="62"/>
      <c r="L151" s="62"/>
      <c r="M151" s="62"/>
      <c r="N151" s="95"/>
      <c r="P151" s="60"/>
    </row>
    <row r="152" spans="3:16" s="59" customFormat="1" ht="18" customHeight="1">
      <c r="C152" s="87"/>
      <c r="D152" s="70"/>
      <c r="E152" s="62"/>
      <c r="F152" s="648"/>
      <c r="G152" s="62"/>
      <c r="H152" s="62"/>
      <c r="I152" s="62"/>
      <c r="J152" s="62"/>
      <c r="K152" s="62"/>
      <c r="L152" s="62"/>
      <c r="M152" s="62"/>
      <c r="N152" s="95"/>
      <c r="P152" s="60"/>
    </row>
    <row r="153" spans="3:16" s="59" customFormat="1" ht="18" customHeight="1">
      <c r="C153" s="87"/>
      <c r="D153" s="70"/>
      <c r="E153" s="62"/>
      <c r="F153" s="648"/>
      <c r="G153" s="62"/>
      <c r="H153" s="62"/>
      <c r="I153" s="62"/>
      <c r="J153" s="62"/>
      <c r="K153" s="62"/>
      <c r="L153" s="62"/>
      <c r="M153" s="62"/>
      <c r="N153" s="95"/>
      <c r="P153" s="60"/>
    </row>
    <row r="154" spans="3:16" s="59" customFormat="1" ht="18" customHeight="1">
      <c r="C154" s="87"/>
      <c r="D154" s="70"/>
      <c r="E154" s="62"/>
      <c r="F154" s="648"/>
      <c r="G154" s="62"/>
      <c r="H154" s="62"/>
      <c r="I154" s="62"/>
      <c r="J154" s="62"/>
      <c r="K154" s="62"/>
      <c r="L154" s="62"/>
      <c r="M154" s="62"/>
      <c r="N154" s="95"/>
      <c r="P154" s="60"/>
    </row>
    <row r="155" spans="3:16" s="59" customFormat="1" ht="18" customHeight="1">
      <c r="C155" s="87"/>
      <c r="D155" s="70"/>
      <c r="E155" s="62"/>
      <c r="F155" s="648"/>
      <c r="G155" s="62"/>
      <c r="H155" s="62"/>
      <c r="I155" s="62"/>
      <c r="J155" s="62"/>
      <c r="K155" s="62"/>
      <c r="L155" s="62"/>
      <c r="M155" s="62"/>
      <c r="N155" s="95"/>
      <c r="P155" s="60"/>
    </row>
    <row r="156" spans="3:16" s="59" customFormat="1" ht="18" customHeight="1">
      <c r="C156" s="87"/>
      <c r="D156" s="70"/>
      <c r="E156" s="62"/>
      <c r="F156" s="648"/>
      <c r="G156" s="62"/>
      <c r="H156" s="62"/>
      <c r="I156" s="62"/>
      <c r="J156" s="62"/>
      <c r="K156" s="62"/>
      <c r="L156" s="62"/>
      <c r="M156" s="62"/>
      <c r="N156" s="95"/>
      <c r="P156" s="60"/>
    </row>
    <row r="157" spans="3:16" s="59" customFormat="1" ht="18" customHeight="1">
      <c r="C157" s="87"/>
      <c r="D157" s="70"/>
      <c r="E157" s="62"/>
      <c r="F157" s="648"/>
      <c r="G157" s="62"/>
      <c r="H157" s="62"/>
      <c r="I157" s="62"/>
      <c r="J157" s="62"/>
      <c r="K157" s="62"/>
      <c r="L157" s="62"/>
      <c r="M157" s="62"/>
      <c r="N157" s="95"/>
      <c r="P157" s="60"/>
    </row>
    <row r="158" spans="3:16" s="59" customFormat="1" ht="18" customHeight="1">
      <c r="C158" s="87"/>
      <c r="D158" s="70"/>
      <c r="E158" s="62"/>
      <c r="F158" s="648"/>
      <c r="G158" s="62"/>
      <c r="H158" s="62"/>
      <c r="I158" s="62"/>
      <c r="J158" s="62"/>
      <c r="K158" s="62"/>
      <c r="L158" s="62"/>
      <c r="M158" s="62"/>
      <c r="N158" s="95"/>
      <c r="P158" s="60"/>
    </row>
    <row r="159" spans="3:16" s="59" customFormat="1" ht="18" customHeight="1">
      <c r="C159" s="87"/>
      <c r="D159" s="70"/>
      <c r="E159" s="62"/>
      <c r="F159" s="648"/>
      <c r="G159" s="62"/>
      <c r="H159" s="62"/>
      <c r="I159" s="62"/>
      <c r="J159" s="62"/>
      <c r="K159" s="62"/>
      <c r="L159" s="62"/>
      <c r="M159" s="62"/>
      <c r="N159" s="95"/>
      <c r="P159" s="60"/>
    </row>
    <row r="160" spans="3:16" s="59" customFormat="1" ht="18" customHeight="1">
      <c r="C160" s="87"/>
      <c r="D160" s="70"/>
      <c r="E160" s="62"/>
      <c r="F160" s="648"/>
      <c r="G160" s="62"/>
      <c r="H160" s="62"/>
      <c r="I160" s="62"/>
      <c r="J160" s="62"/>
      <c r="K160" s="62"/>
      <c r="L160" s="62"/>
      <c r="M160" s="62"/>
      <c r="N160" s="95"/>
      <c r="P160" s="60"/>
    </row>
    <row r="161" spans="3:16" s="59" customFormat="1" ht="18" customHeight="1">
      <c r="C161" s="87"/>
      <c r="D161" s="70"/>
      <c r="E161" s="62"/>
      <c r="F161" s="648"/>
      <c r="G161" s="62"/>
      <c r="H161" s="62"/>
      <c r="I161" s="62"/>
      <c r="J161" s="62"/>
      <c r="K161" s="62"/>
      <c r="L161" s="62"/>
      <c r="M161" s="62"/>
      <c r="N161" s="95"/>
      <c r="P161" s="60"/>
    </row>
    <row r="162" spans="3:16" s="59" customFormat="1" ht="18" customHeight="1">
      <c r="C162" s="87"/>
      <c r="D162" s="70"/>
      <c r="E162" s="62"/>
      <c r="F162" s="648"/>
      <c r="G162" s="62"/>
      <c r="H162" s="62"/>
      <c r="I162" s="62"/>
      <c r="J162" s="62"/>
      <c r="K162" s="62"/>
      <c r="L162" s="62"/>
      <c r="M162" s="62"/>
      <c r="N162" s="95"/>
      <c r="P162" s="60"/>
    </row>
    <row r="163" spans="3:16" s="59" customFormat="1" ht="18" customHeight="1">
      <c r="C163" s="87"/>
      <c r="D163" s="70"/>
      <c r="E163" s="62"/>
      <c r="F163" s="648"/>
      <c r="G163" s="62"/>
      <c r="H163" s="62"/>
      <c r="I163" s="62"/>
      <c r="J163" s="62"/>
      <c r="K163" s="62"/>
      <c r="L163" s="62"/>
      <c r="M163" s="62"/>
      <c r="N163" s="95"/>
      <c r="P163" s="60"/>
    </row>
    <row r="164" spans="3:16" s="59" customFormat="1" ht="18" customHeight="1">
      <c r="C164" s="87"/>
      <c r="D164" s="70"/>
      <c r="E164" s="62"/>
      <c r="F164" s="648"/>
      <c r="G164" s="62"/>
      <c r="H164" s="62"/>
      <c r="I164" s="62"/>
      <c r="J164" s="62"/>
      <c r="K164" s="62"/>
      <c r="L164" s="62"/>
      <c r="M164" s="62"/>
      <c r="N164" s="95"/>
      <c r="P164" s="60"/>
    </row>
    <row r="165" spans="3:16" s="59" customFormat="1" ht="18" customHeight="1">
      <c r="C165" s="87"/>
      <c r="D165" s="70"/>
      <c r="E165" s="62"/>
      <c r="F165" s="648"/>
      <c r="G165" s="62"/>
      <c r="H165" s="62"/>
      <c r="I165" s="62"/>
      <c r="J165" s="62"/>
      <c r="K165" s="62"/>
      <c r="L165" s="62"/>
      <c r="M165" s="62"/>
      <c r="N165" s="95"/>
      <c r="P165" s="60"/>
    </row>
    <row r="166" spans="3:16" s="59" customFormat="1" ht="18" customHeight="1">
      <c r="C166" s="87"/>
      <c r="D166" s="70"/>
      <c r="E166" s="62"/>
      <c r="F166" s="648"/>
      <c r="G166" s="62"/>
      <c r="H166" s="62"/>
      <c r="I166" s="62"/>
      <c r="J166" s="62"/>
      <c r="K166" s="62"/>
      <c r="L166" s="62"/>
      <c r="M166" s="62"/>
      <c r="N166" s="95"/>
      <c r="P166" s="60"/>
    </row>
    <row r="167" spans="3:16" s="59" customFormat="1" ht="18" customHeight="1">
      <c r="C167" s="87"/>
      <c r="D167" s="70"/>
      <c r="E167" s="62"/>
      <c r="F167" s="648"/>
      <c r="G167" s="62"/>
      <c r="H167" s="62"/>
      <c r="I167" s="62"/>
      <c r="J167" s="62"/>
      <c r="K167" s="62"/>
      <c r="L167" s="62"/>
      <c r="M167" s="62"/>
      <c r="N167" s="95"/>
      <c r="P167" s="60"/>
    </row>
    <row r="168" spans="3:16" s="59" customFormat="1" ht="18" customHeight="1">
      <c r="C168" s="87"/>
      <c r="D168" s="70"/>
      <c r="E168" s="62"/>
      <c r="F168" s="648"/>
      <c r="G168" s="62"/>
      <c r="H168" s="62"/>
      <c r="I168" s="62"/>
      <c r="J168" s="62"/>
      <c r="K168" s="62"/>
      <c r="L168" s="62"/>
      <c r="M168" s="62"/>
      <c r="N168" s="95"/>
      <c r="P168" s="60"/>
    </row>
    <row r="169" spans="3:16" s="59" customFormat="1" ht="18" customHeight="1">
      <c r="C169" s="87"/>
      <c r="D169" s="70"/>
      <c r="E169" s="62"/>
      <c r="F169" s="648"/>
      <c r="G169" s="62"/>
      <c r="H169" s="62"/>
      <c r="I169" s="62"/>
      <c r="J169" s="62"/>
      <c r="K169" s="62"/>
      <c r="L169" s="62"/>
      <c r="M169" s="62"/>
      <c r="N169" s="95"/>
      <c r="P169" s="60"/>
    </row>
    <row r="170" spans="3:16" s="59" customFormat="1" ht="18" customHeight="1">
      <c r="C170" s="87"/>
      <c r="D170" s="70"/>
      <c r="E170" s="62"/>
      <c r="F170" s="648"/>
      <c r="G170" s="62"/>
      <c r="H170" s="62"/>
      <c r="I170" s="62"/>
      <c r="J170" s="62"/>
      <c r="K170" s="62"/>
      <c r="L170" s="62"/>
      <c r="M170" s="62"/>
      <c r="N170" s="95"/>
      <c r="P170" s="60"/>
    </row>
    <row r="171" spans="3:16" s="59" customFormat="1" ht="18" customHeight="1">
      <c r="C171" s="87"/>
      <c r="D171" s="70"/>
      <c r="E171" s="62"/>
      <c r="F171" s="648"/>
      <c r="G171" s="62"/>
      <c r="H171" s="62"/>
      <c r="I171" s="62"/>
      <c r="J171" s="62"/>
      <c r="K171" s="62"/>
      <c r="L171" s="62"/>
      <c r="M171" s="62"/>
      <c r="N171" s="95"/>
      <c r="P171" s="60"/>
    </row>
    <row r="172" spans="3:16" s="59" customFormat="1" ht="18" customHeight="1">
      <c r="C172" s="87"/>
      <c r="D172" s="70"/>
      <c r="E172" s="62"/>
      <c r="F172" s="648"/>
      <c r="G172" s="62"/>
      <c r="H172" s="62"/>
      <c r="I172" s="62"/>
      <c r="J172" s="62"/>
      <c r="K172" s="62"/>
      <c r="L172" s="62"/>
      <c r="M172" s="62"/>
      <c r="N172" s="95"/>
      <c r="P172" s="60"/>
    </row>
    <row r="173" spans="3:16" s="59" customFormat="1" ht="18" customHeight="1">
      <c r="C173" s="87"/>
      <c r="D173" s="70"/>
      <c r="E173" s="62"/>
      <c r="F173" s="648"/>
      <c r="G173" s="62"/>
      <c r="H173" s="62"/>
      <c r="I173" s="62"/>
      <c r="J173" s="62"/>
      <c r="K173" s="62"/>
      <c r="L173" s="62"/>
      <c r="M173" s="62"/>
      <c r="N173" s="95"/>
      <c r="P173" s="60"/>
    </row>
    <row r="174" spans="3:16" s="59" customFormat="1" ht="18" customHeight="1">
      <c r="C174" s="87"/>
      <c r="D174" s="70"/>
      <c r="E174" s="62"/>
      <c r="F174" s="648"/>
      <c r="G174" s="62"/>
      <c r="H174" s="62"/>
      <c r="I174" s="62"/>
      <c r="J174" s="62"/>
      <c r="K174" s="62"/>
      <c r="L174" s="62"/>
      <c r="M174" s="62"/>
      <c r="N174" s="95"/>
      <c r="P174" s="60"/>
    </row>
    <row r="175" spans="3:16" s="59" customFormat="1" ht="18" customHeight="1">
      <c r="C175" s="87"/>
      <c r="D175" s="70"/>
      <c r="E175" s="62"/>
      <c r="F175" s="648"/>
      <c r="G175" s="62"/>
      <c r="H175" s="62"/>
      <c r="I175" s="62"/>
      <c r="J175" s="62"/>
      <c r="K175" s="62"/>
      <c r="L175" s="62"/>
      <c r="M175" s="62"/>
      <c r="N175" s="95"/>
      <c r="P175" s="60"/>
    </row>
    <row r="176" spans="3:16" s="59" customFormat="1" ht="18" customHeight="1">
      <c r="C176" s="87"/>
      <c r="D176" s="70"/>
      <c r="E176" s="62"/>
      <c r="F176" s="648"/>
      <c r="G176" s="62"/>
      <c r="H176" s="62"/>
      <c r="I176" s="62"/>
      <c r="J176" s="62"/>
      <c r="K176" s="62"/>
      <c r="L176" s="62"/>
      <c r="M176" s="62"/>
      <c r="N176" s="95"/>
      <c r="P176" s="60"/>
    </row>
    <row r="177" spans="3:16" s="59" customFormat="1" ht="18" customHeight="1">
      <c r="C177" s="87"/>
      <c r="D177" s="70"/>
      <c r="E177" s="62"/>
      <c r="F177" s="648"/>
      <c r="G177" s="62"/>
      <c r="H177" s="62"/>
      <c r="I177" s="62"/>
      <c r="J177" s="62"/>
      <c r="K177" s="62"/>
      <c r="L177" s="62"/>
      <c r="M177" s="62"/>
      <c r="N177" s="95"/>
      <c r="P177" s="60"/>
    </row>
    <row r="178" spans="3:16" s="59" customFormat="1" ht="18" customHeight="1">
      <c r="C178" s="87"/>
      <c r="D178" s="70"/>
      <c r="E178" s="62"/>
      <c r="F178" s="648"/>
      <c r="G178" s="62"/>
      <c r="H178" s="62"/>
      <c r="I178" s="62"/>
      <c r="J178" s="62"/>
      <c r="K178" s="62"/>
      <c r="L178" s="62"/>
      <c r="M178" s="62"/>
      <c r="N178" s="95"/>
      <c r="P178" s="60"/>
    </row>
    <row r="179" spans="3:16" s="59" customFormat="1" ht="18" customHeight="1">
      <c r="C179" s="87"/>
      <c r="D179" s="70"/>
      <c r="E179" s="62"/>
      <c r="F179" s="648"/>
      <c r="G179" s="62"/>
      <c r="H179" s="62"/>
      <c r="I179" s="62"/>
      <c r="J179" s="62"/>
      <c r="K179" s="62"/>
      <c r="L179" s="62"/>
      <c r="M179" s="62"/>
      <c r="N179" s="95"/>
      <c r="P179" s="60"/>
    </row>
    <row r="180" spans="3:16" s="59" customFormat="1" ht="18" customHeight="1">
      <c r="C180" s="87"/>
      <c r="D180" s="70"/>
      <c r="E180" s="62"/>
      <c r="F180" s="648"/>
      <c r="G180" s="62"/>
      <c r="H180" s="62"/>
      <c r="I180" s="62"/>
      <c r="J180" s="62"/>
      <c r="K180" s="62"/>
      <c r="L180" s="62"/>
      <c r="M180" s="62"/>
      <c r="N180" s="95"/>
      <c r="P180" s="60"/>
    </row>
    <row r="181" spans="3:16" s="59" customFormat="1" ht="18" customHeight="1">
      <c r="C181" s="87"/>
      <c r="D181" s="70"/>
      <c r="E181" s="62"/>
      <c r="F181" s="648"/>
      <c r="G181" s="62"/>
      <c r="H181" s="62"/>
      <c r="I181" s="62"/>
      <c r="J181" s="62"/>
      <c r="K181" s="62"/>
      <c r="L181" s="62"/>
      <c r="M181" s="62"/>
      <c r="N181" s="95"/>
      <c r="P181" s="60"/>
    </row>
    <row r="182" spans="3:16" s="59" customFormat="1" ht="18" customHeight="1">
      <c r="C182" s="87"/>
      <c r="D182" s="70"/>
      <c r="E182" s="62"/>
      <c r="F182" s="648"/>
      <c r="G182" s="62"/>
      <c r="H182" s="62"/>
      <c r="I182" s="62"/>
      <c r="J182" s="62"/>
      <c r="K182" s="62"/>
      <c r="L182" s="62"/>
      <c r="M182" s="62"/>
      <c r="N182" s="95"/>
      <c r="P182" s="60"/>
    </row>
    <row r="183" spans="3:16" s="59" customFormat="1" ht="18" customHeight="1">
      <c r="C183" s="87"/>
      <c r="D183" s="70"/>
      <c r="E183" s="62"/>
      <c r="F183" s="648"/>
      <c r="G183" s="62"/>
      <c r="H183" s="62"/>
      <c r="I183" s="62"/>
      <c r="J183" s="62"/>
      <c r="K183" s="62"/>
      <c r="L183" s="62"/>
      <c r="M183" s="62"/>
      <c r="N183" s="95"/>
      <c r="P183" s="60"/>
    </row>
    <row r="184" spans="3:16" s="59" customFormat="1" ht="18" customHeight="1">
      <c r="C184" s="87"/>
      <c r="D184" s="70"/>
      <c r="E184" s="62"/>
      <c r="F184" s="648"/>
      <c r="G184" s="62"/>
      <c r="H184" s="62"/>
      <c r="I184" s="62"/>
      <c r="J184" s="62"/>
      <c r="K184" s="62"/>
      <c r="L184" s="62"/>
      <c r="M184" s="62"/>
      <c r="N184" s="95"/>
      <c r="P184" s="60"/>
    </row>
    <row r="185" spans="3:16" s="59" customFormat="1" ht="18" customHeight="1">
      <c r="C185" s="87"/>
      <c r="D185" s="70"/>
      <c r="E185" s="62"/>
      <c r="F185" s="648"/>
      <c r="G185" s="62"/>
      <c r="H185" s="62"/>
      <c r="I185" s="62"/>
      <c r="J185" s="62"/>
      <c r="K185" s="62"/>
      <c r="L185" s="62"/>
      <c r="M185" s="62"/>
      <c r="N185" s="95"/>
      <c r="P185" s="60"/>
    </row>
    <row r="186" spans="3:16" s="59" customFormat="1" ht="18" customHeight="1">
      <c r="C186" s="87"/>
      <c r="D186" s="70"/>
      <c r="E186" s="62"/>
      <c r="F186" s="648"/>
      <c r="G186" s="62"/>
      <c r="H186" s="62"/>
      <c r="I186" s="62"/>
      <c r="J186" s="62"/>
      <c r="K186" s="62"/>
      <c r="L186" s="62"/>
      <c r="M186" s="62"/>
      <c r="N186" s="95"/>
      <c r="P186" s="60"/>
    </row>
    <row r="187" spans="3:16" s="59" customFormat="1" ht="18" customHeight="1">
      <c r="C187" s="87"/>
      <c r="D187" s="70"/>
      <c r="E187" s="62"/>
      <c r="F187" s="648"/>
      <c r="G187" s="62"/>
      <c r="H187" s="62"/>
      <c r="I187" s="62"/>
      <c r="J187" s="62"/>
      <c r="K187" s="62"/>
      <c r="L187" s="62"/>
      <c r="M187" s="62"/>
      <c r="N187" s="95"/>
      <c r="P187" s="60"/>
    </row>
    <row r="188" spans="3:16" s="59" customFormat="1" ht="18" customHeight="1">
      <c r="C188" s="87"/>
      <c r="D188" s="70"/>
      <c r="E188" s="62"/>
      <c r="F188" s="648"/>
      <c r="G188" s="62"/>
      <c r="H188" s="62"/>
      <c r="I188" s="62"/>
      <c r="J188" s="62"/>
      <c r="K188" s="62"/>
      <c r="L188" s="62"/>
      <c r="M188" s="62"/>
      <c r="N188" s="95"/>
      <c r="P188" s="60"/>
    </row>
    <row r="189" spans="3:16" s="59" customFormat="1" ht="18" customHeight="1">
      <c r="C189" s="87"/>
      <c r="D189" s="70"/>
      <c r="E189" s="62"/>
      <c r="F189" s="648"/>
      <c r="G189" s="62"/>
      <c r="H189" s="62"/>
      <c r="I189" s="62"/>
      <c r="J189" s="62"/>
      <c r="K189" s="62"/>
      <c r="L189" s="62"/>
      <c r="M189" s="62"/>
      <c r="N189" s="95"/>
      <c r="P189" s="60"/>
    </row>
    <row r="190" spans="3:16" s="59" customFormat="1" ht="18" customHeight="1">
      <c r="C190" s="87"/>
      <c r="D190" s="70"/>
      <c r="E190" s="62"/>
      <c r="F190" s="648"/>
      <c r="G190" s="62"/>
      <c r="H190" s="62"/>
      <c r="I190" s="62"/>
      <c r="J190" s="62"/>
      <c r="K190" s="62"/>
      <c r="L190" s="62"/>
      <c r="M190" s="62"/>
      <c r="N190" s="95"/>
      <c r="P190" s="60"/>
    </row>
    <row r="191" spans="3:16" s="59" customFormat="1" ht="18" customHeight="1">
      <c r="C191" s="87"/>
      <c r="D191" s="70"/>
      <c r="E191" s="62"/>
      <c r="F191" s="648"/>
      <c r="G191" s="62"/>
      <c r="H191" s="62"/>
      <c r="I191" s="62"/>
      <c r="J191" s="62"/>
      <c r="K191" s="62"/>
      <c r="L191" s="62"/>
      <c r="M191" s="62"/>
      <c r="N191" s="95"/>
      <c r="P191" s="60"/>
    </row>
    <row r="192" spans="3:16" s="59" customFormat="1" ht="18" customHeight="1">
      <c r="C192" s="87"/>
      <c r="D192" s="70"/>
      <c r="E192" s="62"/>
      <c r="F192" s="648"/>
      <c r="G192" s="62"/>
      <c r="H192" s="62"/>
      <c r="I192" s="62"/>
      <c r="J192" s="62"/>
      <c r="K192" s="62"/>
      <c r="L192" s="62"/>
      <c r="M192" s="62"/>
      <c r="N192" s="95"/>
      <c r="P192" s="60"/>
    </row>
    <row r="193" spans="3:16" s="59" customFormat="1" ht="18" customHeight="1">
      <c r="C193" s="87"/>
      <c r="D193" s="70"/>
      <c r="E193" s="62"/>
      <c r="F193" s="648"/>
      <c r="G193" s="62"/>
      <c r="H193" s="62"/>
      <c r="I193" s="62"/>
      <c r="J193" s="62"/>
      <c r="K193" s="62"/>
      <c r="L193" s="62"/>
      <c r="M193" s="62"/>
      <c r="N193" s="95"/>
      <c r="P193" s="60"/>
    </row>
    <row r="194" spans="3:16" s="59" customFormat="1" ht="18" customHeight="1">
      <c r="C194" s="87"/>
      <c r="D194" s="70"/>
      <c r="E194" s="62"/>
      <c r="F194" s="648"/>
      <c r="G194" s="62"/>
      <c r="H194" s="62"/>
      <c r="I194" s="62"/>
      <c r="J194" s="62"/>
      <c r="K194" s="62"/>
      <c r="L194" s="62"/>
      <c r="M194" s="62"/>
      <c r="N194" s="95"/>
      <c r="P194" s="60"/>
    </row>
    <row r="195" spans="3:16" s="59" customFormat="1" ht="18" customHeight="1">
      <c r="C195" s="87"/>
      <c r="D195" s="70"/>
      <c r="E195" s="62"/>
      <c r="F195" s="648"/>
      <c r="G195" s="62"/>
      <c r="H195" s="62"/>
      <c r="I195" s="62"/>
      <c r="J195" s="62"/>
      <c r="K195" s="62"/>
      <c r="L195" s="62"/>
      <c r="M195" s="62"/>
      <c r="N195" s="95"/>
      <c r="P195" s="60"/>
    </row>
    <row r="196" spans="3:16" s="59" customFormat="1" ht="18" customHeight="1">
      <c r="C196" s="87"/>
      <c r="D196" s="70"/>
      <c r="E196" s="62"/>
      <c r="F196" s="648"/>
      <c r="G196" s="62"/>
      <c r="H196" s="62"/>
      <c r="I196" s="62"/>
      <c r="J196" s="62"/>
      <c r="K196" s="62"/>
      <c r="L196" s="62"/>
      <c r="M196" s="62"/>
      <c r="N196" s="95"/>
      <c r="P196" s="60"/>
    </row>
    <row r="197" spans="3:16" s="59" customFormat="1" ht="18" customHeight="1">
      <c r="C197" s="87"/>
      <c r="D197" s="70"/>
      <c r="E197" s="62"/>
      <c r="F197" s="648"/>
      <c r="G197" s="62"/>
      <c r="H197" s="62"/>
      <c r="I197" s="62"/>
      <c r="J197" s="62"/>
      <c r="K197" s="62"/>
      <c r="L197" s="62"/>
      <c r="M197" s="62"/>
      <c r="N197" s="95"/>
      <c r="P197" s="60"/>
    </row>
    <row r="198" spans="3:16" s="59" customFormat="1" ht="18" customHeight="1">
      <c r="C198" s="87"/>
      <c r="D198" s="70"/>
      <c r="E198" s="62"/>
      <c r="F198" s="648"/>
      <c r="G198" s="62"/>
      <c r="H198" s="62"/>
      <c r="I198" s="62"/>
      <c r="J198" s="62"/>
      <c r="K198" s="62"/>
      <c r="L198" s="62"/>
      <c r="M198" s="62"/>
      <c r="N198" s="95"/>
      <c r="P198" s="60"/>
    </row>
    <row r="199" spans="3:16" s="59" customFormat="1" ht="18" customHeight="1">
      <c r="C199" s="87"/>
      <c r="D199" s="70"/>
      <c r="E199" s="62"/>
      <c r="F199" s="648"/>
      <c r="G199" s="62"/>
      <c r="H199" s="62"/>
      <c r="I199" s="62"/>
      <c r="J199" s="62"/>
      <c r="K199" s="62"/>
      <c r="L199" s="62"/>
      <c r="M199" s="62"/>
      <c r="N199" s="95"/>
      <c r="P199" s="60"/>
    </row>
    <row r="200" spans="3:16" s="59" customFormat="1" ht="18" customHeight="1">
      <c r="C200" s="87"/>
      <c r="D200" s="70"/>
      <c r="E200" s="62"/>
      <c r="F200" s="648"/>
      <c r="G200" s="62"/>
      <c r="H200" s="62"/>
      <c r="I200" s="62"/>
      <c r="J200" s="62"/>
      <c r="K200" s="62"/>
      <c r="L200" s="62"/>
      <c r="M200" s="62"/>
      <c r="N200" s="95"/>
      <c r="P200" s="60"/>
    </row>
    <row r="201" spans="3:16" s="59" customFormat="1" ht="18" customHeight="1">
      <c r="C201" s="87"/>
      <c r="D201" s="70"/>
      <c r="E201" s="62"/>
      <c r="F201" s="648"/>
      <c r="G201" s="62"/>
      <c r="H201" s="62"/>
      <c r="I201" s="62"/>
      <c r="J201" s="62"/>
      <c r="K201" s="62"/>
      <c r="L201" s="62"/>
      <c r="M201" s="62"/>
      <c r="N201" s="95"/>
      <c r="P201" s="60"/>
    </row>
    <row r="202" spans="3:16" s="59" customFormat="1" ht="18" customHeight="1">
      <c r="C202" s="87"/>
      <c r="D202" s="70"/>
      <c r="E202" s="62"/>
      <c r="F202" s="648"/>
      <c r="G202" s="62"/>
      <c r="H202" s="62"/>
      <c r="I202" s="62"/>
      <c r="J202" s="62"/>
      <c r="K202" s="62"/>
      <c r="L202" s="62"/>
      <c r="M202" s="62"/>
      <c r="N202" s="95"/>
      <c r="P202" s="60"/>
    </row>
    <row r="203" spans="3:16" s="59" customFormat="1" ht="18" customHeight="1">
      <c r="C203" s="87"/>
      <c r="D203" s="70"/>
      <c r="E203" s="62"/>
      <c r="F203" s="648"/>
      <c r="G203" s="62"/>
      <c r="H203" s="62"/>
      <c r="I203" s="62"/>
      <c r="J203" s="62"/>
      <c r="K203" s="62"/>
      <c r="L203" s="62"/>
      <c r="M203" s="62"/>
      <c r="N203" s="95"/>
      <c r="P203" s="60"/>
    </row>
    <row r="204" spans="3:16" s="59" customFormat="1" ht="18" customHeight="1">
      <c r="C204" s="87"/>
      <c r="D204" s="70"/>
      <c r="E204" s="62"/>
      <c r="F204" s="648"/>
      <c r="G204" s="62"/>
      <c r="H204" s="62"/>
      <c r="I204" s="62"/>
      <c r="J204" s="62"/>
      <c r="K204" s="62"/>
      <c r="L204" s="62"/>
      <c r="M204" s="62"/>
      <c r="N204" s="95"/>
      <c r="P204" s="60"/>
    </row>
    <row r="205" spans="3:16" s="59" customFormat="1" ht="18" customHeight="1">
      <c r="C205" s="87"/>
      <c r="D205" s="70"/>
      <c r="E205" s="62"/>
      <c r="F205" s="648"/>
      <c r="G205" s="62"/>
      <c r="H205" s="62"/>
      <c r="I205" s="62"/>
      <c r="J205" s="62"/>
      <c r="K205" s="62"/>
      <c r="L205" s="62"/>
      <c r="M205" s="62"/>
      <c r="N205" s="95"/>
      <c r="P205" s="60"/>
    </row>
    <row r="206" spans="3:16" s="59" customFormat="1" ht="18" customHeight="1">
      <c r="C206" s="87"/>
      <c r="D206" s="70"/>
      <c r="E206" s="62"/>
      <c r="F206" s="648"/>
      <c r="G206" s="62"/>
      <c r="H206" s="62"/>
      <c r="I206" s="62"/>
      <c r="J206" s="62"/>
      <c r="K206" s="62"/>
      <c r="L206" s="62"/>
      <c r="M206" s="62"/>
      <c r="N206" s="95"/>
      <c r="P206" s="60"/>
    </row>
    <row r="207" spans="3:16" s="59" customFormat="1" ht="18" customHeight="1">
      <c r="C207" s="87"/>
      <c r="D207" s="70"/>
      <c r="E207" s="62"/>
      <c r="F207" s="648"/>
      <c r="G207" s="62"/>
      <c r="H207" s="62"/>
      <c r="I207" s="62"/>
      <c r="J207" s="62"/>
      <c r="K207" s="62"/>
      <c r="L207" s="62"/>
      <c r="M207" s="62"/>
      <c r="N207" s="95"/>
      <c r="P207" s="60"/>
    </row>
    <row r="208" spans="3:16" s="59" customFormat="1" ht="18" customHeight="1">
      <c r="C208" s="87"/>
      <c r="D208" s="70"/>
      <c r="E208" s="62"/>
      <c r="F208" s="648"/>
      <c r="G208" s="62"/>
      <c r="H208" s="62"/>
      <c r="I208" s="62"/>
      <c r="J208" s="62"/>
      <c r="K208" s="62"/>
      <c r="L208" s="62"/>
      <c r="M208" s="62"/>
      <c r="N208" s="95"/>
      <c r="P208" s="60"/>
    </row>
    <row r="209" spans="3:16" s="59" customFormat="1" ht="18" customHeight="1">
      <c r="C209" s="87"/>
      <c r="D209" s="70"/>
      <c r="E209" s="62"/>
      <c r="F209" s="648"/>
      <c r="G209" s="62"/>
      <c r="H209" s="62"/>
      <c r="I209" s="62"/>
      <c r="J209" s="62"/>
      <c r="K209" s="62"/>
      <c r="L209" s="62"/>
      <c r="M209" s="62"/>
      <c r="N209" s="95"/>
      <c r="P209" s="60"/>
    </row>
    <row r="210" spans="3:16" s="59" customFormat="1" ht="18" customHeight="1">
      <c r="C210" s="87"/>
      <c r="D210" s="70"/>
      <c r="E210" s="62"/>
      <c r="F210" s="648"/>
      <c r="G210" s="62"/>
      <c r="H210" s="62"/>
      <c r="I210" s="62"/>
      <c r="J210" s="62"/>
      <c r="K210" s="62"/>
      <c r="L210" s="62"/>
      <c r="M210" s="62"/>
      <c r="N210" s="95"/>
      <c r="P210" s="60"/>
    </row>
    <row r="211" spans="3:16" s="59" customFormat="1" ht="18" customHeight="1">
      <c r="C211" s="87"/>
      <c r="D211" s="70"/>
      <c r="E211" s="62"/>
      <c r="F211" s="648"/>
      <c r="G211" s="62"/>
      <c r="H211" s="62"/>
      <c r="I211" s="62"/>
      <c r="J211" s="62"/>
      <c r="K211" s="62"/>
      <c r="L211" s="62"/>
      <c r="M211" s="62"/>
      <c r="N211" s="95"/>
      <c r="P211" s="60"/>
    </row>
    <row r="212" spans="3:16" s="59" customFormat="1" ht="18" customHeight="1">
      <c r="C212" s="87"/>
      <c r="D212" s="70"/>
      <c r="E212" s="62"/>
      <c r="F212" s="648"/>
      <c r="G212" s="62"/>
      <c r="H212" s="62"/>
      <c r="I212" s="62"/>
      <c r="J212" s="62"/>
      <c r="K212" s="62"/>
      <c r="L212" s="62"/>
      <c r="M212" s="62"/>
      <c r="N212" s="95"/>
      <c r="P212" s="60"/>
    </row>
    <row r="213" spans="3:16" s="59" customFormat="1" ht="18" customHeight="1">
      <c r="C213" s="87"/>
      <c r="D213" s="70"/>
      <c r="E213" s="62"/>
      <c r="F213" s="648"/>
      <c r="G213" s="62"/>
      <c r="H213" s="62"/>
      <c r="I213" s="62"/>
      <c r="J213" s="62"/>
      <c r="K213" s="62"/>
      <c r="L213" s="62"/>
      <c r="M213" s="62"/>
      <c r="N213" s="95"/>
      <c r="P213" s="60"/>
    </row>
    <row r="214" spans="3:16" s="59" customFormat="1" ht="18" customHeight="1">
      <c r="C214" s="87"/>
      <c r="D214" s="70"/>
      <c r="E214" s="62"/>
      <c r="F214" s="648"/>
      <c r="G214" s="62"/>
      <c r="H214" s="62"/>
      <c r="I214" s="62"/>
      <c r="J214" s="62"/>
      <c r="K214" s="62"/>
      <c r="L214" s="62"/>
      <c r="M214" s="62"/>
      <c r="N214" s="95"/>
      <c r="P214" s="60"/>
    </row>
    <row r="215" spans="3:16" s="59" customFormat="1" ht="18" customHeight="1">
      <c r="C215" s="87"/>
      <c r="D215" s="70"/>
      <c r="E215" s="62"/>
      <c r="F215" s="648"/>
      <c r="G215" s="62"/>
      <c r="H215" s="62"/>
      <c r="I215" s="62"/>
      <c r="J215" s="62"/>
      <c r="K215" s="62"/>
      <c r="L215" s="62"/>
      <c r="M215" s="62"/>
      <c r="N215" s="95"/>
      <c r="P215" s="60"/>
    </row>
    <row r="216" spans="3:16" s="59" customFormat="1" ht="18" customHeight="1">
      <c r="C216" s="87"/>
      <c r="D216" s="70"/>
      <c r="E216" s="62"/>
      <c r="F216" s="648"/>
      <c r="G216" s="62"/>
      <c r="H216" s="62"/>
      <c r="I216" s="62"/>
      <c r="J216" s="62"/>
      <c r="K216" s="62"/>
      <c r="L216" s="62"/>
      <c r="M216" s="62"/>
      <c r="N216" s="95"/>
      <c r="P216" s="60"/>
    </row>
    <row r="217" spans="3:16" s="59" customFormat="1" ht="18" customHeight="1">
      <c r="C217" s="87"/>
      <c r="D217" s="70"/>
      <c r="E217" s="62"/>
      <c r="F217" s="648"/>
      <c r="G217" s="62"/>
      <c r="H217" s="62"/>
      <c r="I217" s="62"/>
      <c r="J217" s="62"/>
      <c r="K217" s="62"/>
      <c r="L217" s="62"/>
      <c r="M217" s="62"/>
      <c r="N217" s="95"/>
      <c r="P217" s="60"/>
    </row>
    <row r="218" spans="3:16" s="59" customFormat="1" ht="18" customHeight="1">
      <c r="C218" s="87"/>
      <c r="D218" s="70"/>
      <c r="E218" s="62"/>
      <c r="F218" s="648"/>
      <c r="G218" s="62"/>
      <c r="H218" s="62"/>
      <c r="I218" s="62"/>
      <c r="J218" s="62"/>
      <c r="K218" s="62"/>
      <c r="L218" s="62"/>
      <c r="M218" s="62"/>
      <c r="N218" s="95"/>
      <c r="P218" s="60"/>
    </row>
    <row r="219" spans="3:16" s="59" customFormat="1" ht="18" customHeight="1">
      <c r="C219" s="87"/>
      <c r="D219" s="70"/>
      <c r="E219" s="62"/>
      <c r="F219" s="648"/>
      <c r="G219" s="62"/>
      <c r="H219" s="62"/>
      <c r="I219" s="62"/>
      <c r="J219" s="62"/>
      <c r="K219" s="62"/>
      <c r="L219" s="62"/>
      <c r="M219" s="62"/>
      <c r="N219" s="95"/>
      <c r="P219" s="60"/>
    </row>
    <row r="220" spans="3:16" s="59" customFormat="1" ht="18" customHeight="1">
      <c r="C220" s="87"/>
      <c r="D220" s="70"/>
      <c r="E220" s="62"/>
      <c r="F220" s="648"/>
      <c r="G220" s="62"/>
      <c r="H220" s="62"/>
      <c r="I220" s="62"/>
      <c r="J220" s="62"/>
      <c r="K220" s="62"/>
      <c r="L220" s="62"/>
      <c r="M220" s="62"/>
      <c r="N220" s="95"/>
      <c r="P220" s="60"/>
    </row>
    <row r="221" spans="3:16" s="59" customFormat="1" ht="18" customHeight="1">
      <c r="C221" s="87"/>
      <c r="D221" s="70"/>
      <c r="E221" s="62"/>
      <c r="F221" s="648"/>
      <c r="G221" s="62"/>
      <c r="H221" s="62"/>
      <c r="I221" s="62"/>
      <c r="J221" s="62"/>
      <c r="K221" s="62"/>
      <c r="L221" s="62"/>
      <c r="M221" s="62"/>
      <c r="N221" s="95"/>
      <c r="P221" s="60"/>
    </row>
    <row r="222" spans="3:16" s="59" customFormat="1" ht="18" customHeight="1">
      <c r="C222" s="87"/>
      <c r="D222" s="70"/>
      <c r="E222" s="62"/>
      <c r="F222" s="648"/>
      <c r="G222" s="62"/>
      <c r="H222" s="62"/>
      <c r="I222" s="62"/>
      <c r="J222" s="62"/>
      <c r="K222" s="62"/>
      <c r="L222" s="62"/>
      <c r="M222" s="62"/>
      <c r="N222" s="95"/>
      <c r="P222" s="60"/>
    </row>
    <row r="223" spans="3:16" s="59" customFormat="1" ht="18" customHeight="1">
      <c r="C223" s="87"/>
      <c r="D223" s="70"/>
      <c r="E223" s="62"/>
      <c r="F223" s="648"/>
      <c r="G223" s="62"/>
      <c r="H223" s="62"/>
      <c r="I223" s="62"/>
      <c r="J223" s="62"/>
      <c r="K223" s="62"/>
      <c r="L223" s="62"/>
      <c r="M223" s="62"/>
      <c r="N223" s="95"/>
      <c r="P223" s="60"/>
    </row>
    <row r="224" spans="3:16" s="59" customFormat="1" ht="18" customHeight="1">
      <c r="C224" s="87"/>
      <c r="D224" s="70"/>
      <c r="E224" s="62"/>
      <c r="F224" s="648"/>
      <c r="G224" s="62"/>
      <c r="H224" s="62"/>
      <c r="I224" s="62"/>
      <c r="J224" s="62"/>
      <c r="K224" s="62"/>
      <c r="L224" s="62"/>
      <c r="M224" s="62"/>
      <c r="N224" s="95"/>
      <c r="P224" s="60"/>
    </row>
    <row r="225" spans="3:16" s="59" customFormat="1" ht="18" customHeight="1">
      <c r="C225" s="87"/>
      <c r="D225" s="70"/>
      <c r="E225" s="62"/>
      <c r="F225" s="648"/>
      <c r="G225" s="62"/>
      <c r="H225" s="62"/>
      <c r="I225" s="62"/>
      <c r="J225" s="62"/>
      <c r="K225" s="62"/>
      <c r="L225" s="62"/>
      <c r="M225" s="62"/>
      <c r="N225" s="95"/>
      <c r="P225" s="60"/>
    </row>
    <row r="226" spans="3:16" s="59" customFormat="1" ht="18" customHeight="1">
      <c r="C226" s="87"/>
      <c r="D226" s="70"/>
      <c r="E226" s="62"/>
      <c r="F226" s="648"/>
      <c r="G226" s="62"/>
      <c r="H226" s="62"/>
      <c r="I226" s="62"/>
      <c r="J226" s="62"/>
      <c r="K226" s="62"/>
      <c r="L226" s="62"/>
      <c r="M226" s="62"/>
      <c r="N226" s="95"/>
      <c r="P226" s="60"/>
    </row>
    <row r="227" spans="3:16" s="59" customFormat="1" ht="18" customHeight="1">
      <c r="C227" s="87"/>
      <c r="D227" s="70"/>
      <c r="E227" s="62"/>
      <c r="F227" s="648"/>
      <c r="G227" s="62"/>
      <c r="H227" s="62"/>
      <c r="I227" s="62"/>
      <c r="J227" s="62"/>
      <c r="K227" s="62"/>
      <c r="L227" s="62"/>
      <c r="M227" s="62"/>
      <c r="N227" s="95"/>
      <c r="P227" s="60"/>
    </row>
    <row r="228" spans="3:16" s="59" customFormat="1" ht="18" customHeight="1">
      <c r="C228" s="87"/>
      <c r="D228" s="70"/>
      <c r="E228" s="62"/>
      <c r="F228" s="648"/>
      <c r="G228" s="62"/>
      <c r="H228" s="62"/>
      <c r="I228" s="62"/>
      <c r="J228" s="62"/>
      <c r="K228" s="62"/>
      <c r="L228" s="62"/>
      <c r="M228" s="62"/>
      <c r="N228" s="95"/>
      <c r="P228" s="60"/>
    </row>
    <row r="229" spans="3:16" s="59" customFormat="1" ht="18" customHeight="1">
      <c r="C229" s="87"/>
      <c r="D229" s="70"/>
      <c r="E229" s="62"/>
      <c r="F229" s="648"/>
      <c r="G229" s="62"/>
      <c r="H229" s="62"/>
      <c r="I229" s="62"/>
      <c r="J229" s="62"/>
      <c r="K229" s="62"/>
      <c r="L229" s="62"/>
      <c r="M229" s="62"/>
      <c r="N229" s="95"/>
      <c r="P229" s="60"/>
    </row>
    <row r="230" spans="3:16" s="59" customFormat="1" ht="18" customHeight="1">
      <c r="C230" s="87"/>
      <c r="D230" s="70"/>
      <c r="E230" s="62"/>
      <c r="F230" s="648"/>
      <c r="G230" s="62"/>
      <c r="H230" s="62"/>
      <c r="I230" s="62"/>
      <c r="J230" s="62"/>
      <c r="K230" s="62"/>
      <c r="L230" s="62"/>
      <c r="M230" s="62"/>
      <c r="N230" s="95"/>
      <c r="P230" s="60"/>
    </row>
    <row r="231" spans="3:16" s="59" customFormat="1" ht="18" customHeight="1">
      <c r="C231" s="87"/>
      <c r="D231" s="70"/>
      <c r="E231" s="62"/>
      <c r="F231" s="648"/>
      <c r="G231" s="62"/>
      <c r="H231" s="62"/>
      <c r="I231" s="62"/>
      <c r="J231" s="62"/>
      <c r="K231" s="62"/>
      <c r="L231" s="62"/>
      <c r="M231" s="62"/>
      <c r="N231" s="95"/>
      <c r="P231" s="60"/>
    </row>
    <row r="232" spans="3:16" s="59" customFormat="1" ht="18" customHeight="1">
      <c r="C232" s="87"/>
      <c r="D232" s="70"/>
      <c r="E232" s="62"/>
      <c r="F232" s="648"/>
      <c r="G232" s="62"/>
      <c r="H232" s="62"/>
      <c r="I232" s="62"/>
      <c r="J232" s="62"/>
      <c r="K232" s="62"/>
      <c r="L232" s="62"/>
      <c r="M232" s="62"/>
      <c r="N232" s="95"/>
      <c r="P232" s="60"/>
    </row>
    <row r="233" spans="3:16" s="59" customFormat="1" ht="18" customHeight="1">
      <c r="C233" s="87"/>
      <c r="D233" s="70"/>
      <c r="E233" s="62"/>
      <c r="F233" s="648"/>
      <c r="G233" s="62"/>
      <c r="H233" s="62"/>
      <c r="I233" s="62"/>
      <c r="J233" s="62"/>
      <c r="K233" s="62"/>
      <c r="L233" s="62"/>
      <c r="M233" s="62"/>
      <c r="N233" s="95"/>
      <c r="P233" s="60"/>
    </row>
    <row r="234" spans="3:16" s="59" customFormat="1" ht="18" customHeight="1">
      <c r="C234" s="87"/>
      <c r="D234" s="70"/>
      <c r="E234" s="62"/>
      <c r="F234" s="648"/>
      <c r="G234" s="62"/>
      <c r="H234" s="62"/>
      <c r="I234" s="62"/>
      <c r="J234" s="62"/>
      <c r="K234" s="62"/>
      <c r="L234" s="62"/>
      <c r="M234" s="62"/>
      <c r="N234" s="95"/>
      <c r="P234" s="60"/>
    </row>
    <row r="235" spans="3:16" s="59" customFormat="1" ht="18" customHeight="1">
      <c r="C235" s="87"/>
      <c r="D235" s="70"/>
      <c r="E235" s="62"/>
      <c r="F235" s="648"/>
      <c r="G235" s="62"/>
      <c r="H235" s="62"/>
      <c r="I235" s="62"/>
      <c r="J235" s="62"/>
      <c r="K235" s="62"/>
      <c r="L235" s="62"/>
      <c r="M235" s="62"/>
      <c r="N235" s="95"/>
      <c r="P235" s="60"/>
    </row>
    <row r="236" spans="3:16" s="59" customFormat="1" ht="18" customHeight="1">
      <c r="C236" s="87"/>
      <c r="D236" s="70"/>
      <c r="E236" s="62"/>
      <c r="F236" s="648"/>
      <c r="G236" s="62"/>
      <c r="H236" s="62"/>
      <c r="I236" s="62"/>
      <c r="J236" s="62"/>
      <c r="K236" s="62"/>
      <c r="L236" s="62"/>
      <c r="M236" s="62"/>
      <c r="N236" s="95"/>
      <c r="P236" s="60"/>
    </row>
    <row r="237" spans="3:16" s="59" customFormat="1" ht="18" customHeight="1">
      <c r="C237" s="87"/>
      <c r="D237" s="70"/>
      <c r="E237" s="62"/>
      <c r="F237" s="648"/>
      <c r="G237" s="62"/>
      <c r="H237" s="62"/>
      <c r="I237" s="62"/>
      <c r="J237" s="62"/>
      <c r="K237" s="62"/>
      <c r="L237" s="62"/>
      <c r="M237" s="62"/>
      <c r="N237" s="95"/>
      <c r="P237" s="60"/>
    </row>
    <row r="238" spans="3:16" s="59" customFormat="1" ht="18" customHeight="1">
      <c r="C238" s="87"/>
      <c r="D238" s="70"/>
      <c r="E238" s="62"/>
      <c r="F238" s="648"/>
      <c r="G238" s="62"/>
      <c r="H238" s="62"/>
      <c r="I238" s="62"/>
      <c r="J238" s="62"/>
      <c r="K238" s="62"/>
      <c r="L238" s="62"/>
      <c r="M238" s="62"/>
      <c r="N238" s="95"/>
      <c r="P238" s="60"/>
    </row>
    <row r="239" spans="3:16" s="59" customFormat="1" ht="18" customHeight="1">
      <c r="C239" s="87"/>
      <c r="D239" s="70"/>
      <c r="E239" s="62"/>
      <c r="F239" s="648"/>
      <c r="G239" s="62"/>
      <c r="H239" s="62"/>
      <c r="I239" s="62"/>
      <c r="J239" s="62"/>
      <c r="K239" s="62"/>
      <c r="L239" s="62"/>
      <c r="M239" s="62"/>
      <c r="N239" s="95"/>
      <c r="P239" s="60"/>
    </row>
    <row r="240" spans="3:16" s="59" customFormat="1" ht="18" customHeight="1">
      <c r="C240" s="87"/>
      <c r="D240" s="70"/>
      <c r="E240" s="62"/>
      <c r="F240" s="648"/>
      <c r="G240" s="62"/>
      <c r="H240" s="62"/>
      <c r="I240" s="62"/>
      <c r="J240" s="62"/>
      <c r="K240" s="62"/>
      <c r="L240" s="62"/>
      <c r="M240" s="62"/>
      <c r="N240" s="95"/>
      <c r="P240" s="60"/>
    </row>
    <row r="241" spans="3:16" s="59" customFormat="1" ht="18" customHeight="1">
      <c r="C241" s="87"/>
      <c r="D241" s="70"/>
      <c r="E241" s="62"/>
      <c r="F241" s="648"/>
      <c r="G241" s="62"/>
      <c r="H241" s="62"/>
      <c r="I241" s="62"/>
      <c r="J241" s="62"/>
      <c r="K241" s="62"/>
      <c r="L241" s="62"/>
      <c r="M241" s="62"/>
      <c r="N241" s="95"/>
      <c r="P241" s="60"/>
    </row>
    <row r="242" spans="3:16" s="59" customFormat="1" ht="18" customHeight="1">
      <c r="C242" s="87"/>
      <c r="D242" s="70"/>
      <c r="E242" s="62"/>
      <c r="F242" s="648"/>
      <c r="G242" s="62"/>
      <c r="H242" s="62"/>
      <c r="I242" s="62"/>
      <c r="J242" s="62"/>
      <c r="K242" s="62"/>
      <c r="L242" s="62"/>
      <c r="M242" s="62"/>
      <c r="N242" s="95"/>
      <c r="P242" s="60"/>
    </row>
    <row r="243" spans="3:16" s="59" customFormat="1" ht="18" customHeight="1">
      <c r="C243" s="87"/>
      <c r="D243" s="70"/>
      <c r="E243" s="62"/>
      <c r="F243" s="648"/>
      <c r="G243" s="62"/>
      <c r="H243" s="62"/>
      <c r="I243" s="62"/>
      <c r="J243" s="62"/>
      <c r="K243" s="62"/>
      <c r="L243" s="62"/>
      <c r="M243" s="62"/>
      <c r="N243" s="95"/>
      <c r="P243" s="60"/>
    </row>
    <row r="244" spans="3:16" s="59" customFormat="1" ht="18" customHeight="1">
      <c r="C244" s="87"/>
      <c r="D244" s="70"/>
      <c r="E244" s="62"/>
      <c r="F244" s="648"/>
      <c r="G244" s="62"/>
      <c r="H244" s="62"/>
      <c r="I244" s="62"/>
      <c r="J244" s="62"/>
      <c r="K244" s="62"/>
      <c r="L244" s="62"/>
      <c r="M244" s="62"/>
      <c r="N244" s="95"/>
      <c r="P244" s="60"/>
    </row>
    <row r="245" spans="3:16" s="59" customFormat="1" ht="18" customHeight="1">
      <c r="C245" s="87"/>
      <c r="D245" s="70"/>
      <c r="E245" s="62"/>
      <c r="F245" s="648"/>
      <c r="G245" s="62"/>
      <c r="H245" s="62"/>
      <c r="I245" s="62"/>
      <c r="J245" s="62"/>
      <c r="K245" s="62"/>
      <c r="L245" s="62"/>
      <c r="M245" s="62"/>
      <c r="N245" s="95"/>
      <c r="P245" s="60"/>
    </row>
    <row r="246" spans="3:16" s="59" customFormat="1" ht="18" customHeight="1">
      <c r="C246" s="87"/>
      <c r="D246" s="70"/>
      <c r="E246" s="62"/>
      <c r="F246" s="648"/>
      <c r="G246" s="62"/>
      <c r="H246" s="62"/>
      <c r="I246" s="62"/>
      <c r="J246" s="62"/>
      <c r="K246" s="62"/>
      <c r="L246" s="62"/>
      <c r="M246" s="62"/>
      <c r="N246" s="95"/>
      <c r="P246" s="60"/>
    </row>
    <row r="247" spans="3:16" s="59" customFormat="1" ht="18" customHeight="1">
      <c r="C247" s="87"/>
      <c r="D247" s="70"/>
      <c r="E247" s="62"/>
      <c r="F247" s="648"/>
      <c r="G247" s="62"/>
      <c r="H247" s="62"/>
      <c r="I247" s="62"/>
      <c r="J247" s="62"/>
      <c r="K247" s="62"/>
      <c r="L247" s="62"/>
      <c r="M247" s="62"/>
      <c r="N247" s="95"/>
      <c r="P247" s="60"/>
    </row>
    <row r="248" spans="3:16" s="59" customFormat="1" ht="18" customHeight="1">
      <c r="C248" s="87"/>
      <c r="D248" s="70"/>
      <c r="E248" s="62"/>
      <c r="F248" s="648"/>
      <c r="G248" s="62"/>
      <c r="H248" s="62"/>
      <c r="I248" s="62"/>
      <c r="J248" s="62"/>
      <c r="K248" s="62"/>
      <c r="L248" s="62"/>
      <c r="M248" s="62"/>
      <c r="N248" s="95"/>
      <c r="P248" s="60"/>
    </row>
  </sheetData>
  <sheetProtection/>
  <mergeCells count="53">
    <mergeCell ref="N30:N31"/>
    <mergeCell ref="O30:Q30"/>
    <mergeCell ref="R30:S30"/>
    <mergeCell ref="O31:Q31"/>
    <mergeCell ref="R31:S31"/>
    <mergeCell ref="L30:M31"/>
    <mergeCell ref="P25:S25"/>
    <mergeCell ref="P26:S26"/>
    <mergeCell ref="P27:S27"/>
    <mergeCell ref="P28:S28"/>
    <mergeCell ref="P19:S19"/>
    <mergeCell ref="P20:S20"/>
    <mergeCell ref="P21:S21"/>
    <mergeCell ref="P22:S22"/>
    <mergeCell ref="P23:S23"/>
    <mergeCell ref="P24:S24"/>
    <mergeCell ref="P13:S13"/>
    <mergeCell ref="P14:S14"/>
    <mergeCell ref="P15:S15"/>
    <mergeCell ref="P16:S16"/>
    <mergeCell ref="P17:S17"/>
    <mergeCell ref="P18:S18"/>
    <mergeCell ref="P7:S7"/>
    <mergeCell ref="P8:S8"/>
    <mergeCell ref="P9:S9"/>
    <mergeCell ref="P10:S10"/>
    <mergeCell ref="P11:S11"/>
    <mergeCell ref="P12:S12"/>
    <mergeCell ref="M3:S3"/>
    <mergeCell ref="M4:M6"/>
    <mergeCell ref="N4:N6"/>
    <mergeCell ref="O4:O6"/>
    <mergeCell ref="P4:S6"/>
    <mergeCell ref="L4:L6"/>
    <mergeCell ref="B3:L3"/>
    <mergeCell ref="A4:A6"/>
    <mergeCell ref="B4:B6"/>
    <mergeCell ref="C4:C6"/>
    <mergeCell ref="D4:D6"/>
    <mergeCell ref="F4:F6"/>
    <mergeCell ref="B1:K1"/>
    <mergeCell ref="H4:H6"/>
    <mergeCell ref="E4:E6"/>
    <mergeCell ref="D35:D37"/>
    <mergeCell ref="E35:E37"/>
    <mergeCell ref="B35:B37"/>
    <mergeCell ref="C35:C37"/>
    <mergeCell ref="K4:K6"/>
    <mergeCell ref="A35:A37"/>
    <mergeCell ref="A33:E33"/>
    <mergeCell ref="I4:I6"/>
    <mergeCell ref="J4:J6"/>
    <mergeCell ref="G4:G6"/>
  </mergeCells>
  <conditionalFormatting sqref="R31">
    <cfRule type="cellIs" priority="1" dxfId="1" operator="lessThan" stopIfTrue="1">
      <formula>0.5</formula>
    </cfRule>
  </conditionalFormatting>
  <printOptions horizontalCentered="1" verticalCentered="1"/>
  <pageMargins left="0.44" right="0.2362204724409449" top="0.7086614173228347" bottom="0.5905511811023623" header="0.31496062992125984" footer="0.31496062992125984"/>
  <pageSetup horizontalDpi="600" verticalDpi="600" orientation="landscape" paperSize="9" scale="80" r:id="rId1"/>
  <headerFooter>
    <oddHeader>&amp;CPSR LIGURIA 2014-2020
Mis. 16.4  - &amp;"-,Grassetto"RIEPILOGO FINANZIARIO DEL PROGETTO distinto per partner e tipologie di spesa - SAL 1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workbookViewId="0" topLeftCell="A10">
      <selection activeCell="D5" sqref="D5"/>
    </sheetView>
  </sheetViews>
  <sheetFormatPr defaultColWidth="9.140625" defaultRowHeight="18" customHeight="1"/>
  <cols>
    <col min="1" max="1" width="12.28125" style="65" bestFit="1" customWidth="1"/>
    <col min="2" max="2" width="14.00390625" style="82" customWidth="1"/>
    <col min="3" max="3" width="11.140625" style="82" customWidth="1"/>
    <col min="4" max="4" width="10.28125" style="82" bestFit="1" customWidth="1"/>
    <col min="5" max="5" width="11.140625" style="82" customWidth="1"/>
    <col min="6" max="6" width="11.28125" style="82" bestFit="1" customWidth="1"/>
    <col min="7" max="8" width="11.7109375" style="96" customWidth="1"/>
    <col min="9" max="9" width="11.28125" style="76" bestFit="1" customWidth="1"/>
    <col min="10" max="11" width="11.28125" style="77" customWidth="1"/>
    <col min="12" max="14" width="11.28125" style="76" customWidth="1"/>
    <col min="15" max="16" width="14.421875" style="76" bestFit="1" customWidth="1"/>
    <col min="17" max="17" width="11.8515625" style="76" bestFit="1" customWidth="1"/>
    <col min="18" max="16384" width="8.8515625" style="76" customWidth="1"/>
  </cols>
  <sheetData>
    <row r="1" spans="1:8" ht="18" customHeight="1" thickBot="1">
      <c r="A1" s="186" t="s">
        <v>265</v>
      </c>
      <c r="B1" s="846"/>
      <c r="C1" s="847"/>
      <c r="D1" s="847"/>
      <c r="E1" s="847"/>
      <c r="F1" s="847"/>
      <c r="G1" s="847"/>
      <c r="H1" s="848"/>
    </row>
    <row r="2" ht="18" customHeight="1" thickBot="1"/>
    <row r="3" spans="1:17" ht="24" customHeight="1">
      <c r="A3" s="850" t="s">
        <v>370</v>
      </c>
      <c r="B3" s="852" t="s">
        <v>404</v>
      </c>
      <c r="C3" s="852" t="s">
        <v>442</v>
      </c>
      <c r="D3" s="852" t="s">
        <v>435</v>
      </c>
      <c r="E3" s="852"/>
      <c r="F3" s="852"/>
      <c r="G3" s="852" t="s">
        <v>436</v>
      </c>
      <c r="H3" s="852"/>
      <c r="I3" s="852"/>
      <c r="J3" s="852" t="s">
        <v>438</v>
      </c>
      <c r="K3" s="852"/>
      <c r="L3" s="852"/>
      <c r="M3" s="852" t="s">
        <v>441</v>
      </c>
      <c r="N3" s="855"/>
      <c r="O3" s="850" t="s">
        <v>445</v>
      </c>
      <c r="P3" s="852"/>
      <c r="Q3" s="854"/>
    </row>
    <row r="4" spans="1:17" s="59" customFormat="1" ht="34.5" customHeight="1" thickBot="1">
      <c r="A4" s="851"/>
      <c r="B4" s="853"/>
      <c r="C4" s="853"/>
      <c r="D4" s="157" t="s">
        <v>425</v>
      </c>
      <c r="E4" s="157" t="s">
        <v>403</v>
      </c>
      <c r="F4" s="157" t="s">
        <v>446</v>
      </c>
      <c r="G4" s="157" t="s">
        <v>437</v>
      </c>
      <c r="H4" s="157" t="s">
        <v>402</v>
      </c>
      <c r="I4" s="157" t="s">
        <v>446</v>
      </c>
      <c r="J4" s="157" t="s">
        <v>439</v>
      </c>
      <c r="K4" s="157" t="s">
        <v>440</v>
      </c>
      <c r="L4" s="157" t="s">
        <v>446</v>
      </c>
      <c r="M4" s="157" t="s">
        <v>443</v>
      </c>
      <c r="N4" s="147" t="s">
        <v>444</v>
      </c>
      <c r="O4" s="146" t="s">
        <v>448</v>
      </c>
      <c r="P4" s="157" t="s">
        <v>449</v>
      </c>
      <c r="Q4" s="145" t="s">
        <v>447</v>
      </c>
    </row>
    <row r="5" spans="1:17" s="59" customFormat="1" ht="18" customHeight="1">
      <c r="A5" s="114" t="s">
        <v>369</v>
      </c>
      <c r="B5" s="183"/>
      <c r="C5" s="183"/>
      <c r="D5" s="184"/>
      <c r="E5" s="184"/>
      <c r="F5" s="167">
        <f>B5+C5-E5</f>
        <v>0</v>
      </c>
      <c r="G5" s="183"/>
      <c r="H5" s="183"/>
      <c r="I5" s="185">
        <f>F5-H5</f>
        <v>0</v>
      </c>
      <c r="J5" s="155"/>
      <c r="K5" s="155"/>
      <c r="L5" s="167">
        <f>I5-K5</f>
        <v>0</v>
      </c>
      <c r="M5" s="156"/>
      <c r="N5" s="168"/>
      <c r="O5" s="169">
        <f>E5+H5+K5+M5</f>
        <v>0</v>
      </c>
      <c r="P5" s="170">
        <f>E5+H5+K5+N5</f>
        <v>0</v>
      </c>
      <c r="Q5" s="171">
        <f>B5+C5-P5</f>
        <v>0</v>
      </c>
    </row>
    <row r="6" spans="1:17" s="59" customFormat="1" ht="18" customHeight="1">
      <c r="A6" s="115" t="s">
        <v>405</v>
      </c>
      <c r="B6" s="151"/>
      <c r="C6" s="151"/>
      <c r="D6" s="158"/>
      <c r="E6" s="158"/>
      <c r="F6" s="160">
        <f aca="true" t="shared" si="0" ref="F6:F25">B6+C6-E6</f>
        <v>0</v>
      </c>
      <c r="G6" s="151"/>
      <c r="H6" s="151"/>
      <c r="I6" s="161"/>
      <c r="J6" s="152"/>
      <c r="K6" s="152"/>
      <c r="L6" s="160"/>
      <c r="M6" s="153"/>
      <c r="N6" s="164"/>
      <c r="O6" s="165"/>
      <c r="P6" s="163">
        <f aca="true" t="shared" si="1" ref="P6:P25">E6+H6+K6+N6</f>
        <v>0</v>
      </c>
      <c r="Q6" s="166">
        <f aca="true" t="shared" si="2" ref="Q6:Q25">B6+C6-P6</f>
        <v>0</v>
      </c>
    </row>
    <row r="7" spans="1:17" s="59" customFormat="1" ht="18" customHeight="1">
      <c r="A7" s="115" t="s">
        <v>406</v>
      </c>
      <c r="B7" s="151"/>
      <c r="C7" s="151"/>
      <c r="D7" s="158"/>
      <c r="E7" s="158"/>
      <c r="F7" s="160">
        <f t="shared" si="0"/>
        <v>0</v>
      </c>
      <c r="G7" s="151"/>
      <c r="H7" s="151"/>
      <c r="I7" s="161"/>
      <c r="J7" s="152"/>
      <c r="K7" s="152"/>
      <c r="L7" s="160"/>
      <c r="M7" s="153"/>
      <c r="N7" s="164"/>
      <c r="O7" s="165"/>
      <c r="P7" s="163">
        <f t="shared" si="1"/>
        <v>0</v>
      </c>
      <c r="Q7" s="166">
        <f t="shared" si="2"/>
        <v>0</v>
      </c>
    </row>
    <row r="8" spans="1:17" s="59" customFormat="1" ht="18" customHeight="1">
      <c r="A8" s="115" t="s">
        <v>407</v>
      </c>
      <c r="B8" s="151"/>
      <c r="C8" s="151"/>
      <c r="D8" s="158"/>
      <c r="E8" s="158"/>
      <c r="F8" s="160">
        <f t="shared" si="0"/>
        <v>0</v>
      </c>
      <c r="G8" s="151"/>
      <c r="H8" s="151"/>
      <c r="I8" s="161"/>
      <c r="J8" s="152"/>
      <c r="K8" s="152"/>
      <c r="L8" s="160"/>
      <c r="M8" s="153"/>
      <c r="N8" s="164"/>
      <c r="O8" s="165"/>
      <c r="P8" s="163">
        <f t="shared" si="1"/>
        <v>0</v>
      </c>
      <c r="Q8" s="166">
        <f t="shared" si="2"/>
        <v>0</v>
      </c>
    </row>
    <row r="9" spans="1:17" s="59" customFormat="1" ht="18" customHeight="1">
      <c r="A9" s="115" t="s">
        <v>408</v>
      </c>
      <c r="B9" s="151"/>
      <c r="C9" s="151"/>
      <c r="D9" s="158"/>
      <c r="E9" s="158"/>
      <c r="F9" s="160">
        <f t="shared" si="0"/>
        <v>0</v>
      </c>
      <c r="G9" s="151"/>
      <c r="H9" s="151"/>
      <c r="I9" s="161"/>
      <c r="J9" s="152"/>
      <c r="K9" s="152"/>
      <c r="L9" s="160"/>
      <c r="M9" s="153"/>
      <c r="N9" s="164"/>
      <c r="O9" s="165"/>
      <c r="P9" s="163">
        <f t="shared" si="1"/>
        <v>0</v>
      </c>
      <c r="Q9" s="166">
        <f t="shared" si="2"/>
        <v>0</v>
      </c>
    </row>
    <row r="10" spans="1:17" s="59" customFormat="1" ht="18" customHeight="1">
      <c r="A10" s="115" t="s">
        <v>409</v>
      </c>
      <c r="B10" s="151"/>
      <c r="C10" s="151"/>
      <c r="D10" s="158"/>
      <c r="E10" s="158"/>
      <c r="F10" s="160">
        <f t="shared" si="0"/>
        <v>0</v>
      </c>
      <c r="G10" s="151"/>
      <c r="H10" s="151"/>
      <c r="I10" s="161"/>
      <c r="J10" s="152"/>
      <c r="K10" s="152"/>
      <c r="L10" s="160"/>
      <c r="M10" s="153"/>
      <c r="N10" s="164"/>
      <c r="O10" s="165"/>
      <c r="P10" s="163">
        <f t="shared" si="1"/>
        <v>0</v>
      </c>
      <c r="Q10" s="166">
        <f t="shared" si="2"/>
        <v>0</v>
      </c>
    </row>
    <row r="11" spans="1:17" s="59" customFormat="1" ht="18" customHeight="1">
      <c r="A11" s="115" t="s">
        <v>410</v>
      </c>
      <c r="B11" s="151"/>
      <c r="C11" s="151"/>
      <c r="D11" s="158"/>
      <c r="E11" s="158"/>
      <c r="F11" s="160">
        <f t="shared" si="0"/>
        <v>0</v>
      </c>
      <c r="G11" s="151"/>
      <c r="H11" s="151"/>
      <c r="I11" s="161"/>
      <c r="J11" s="152"/>
      <c r="K11" s="152"/>
      <c r="L11" s="160"/>
      <c r="M11" s="153"/>
      <c r="N11" s="164"/>
      <c r="O11" s="165"/>
      <c r="P11" s="163">
        <f t="shared" si="1"/>
        <v>0</v>
      </c>
      <c r="Q11" s="166">
        <f t="shared" si="2"/>
        <v>0</v>
      </c>
    </row>
    <row r="12" spans="1:17" s="59" customFormat="1" ht="18" customHeight="1">
      <c r="A12" s="115" t="s">
        <v>411</v>
      </c>
      <c r="B12" s="151"/>
      <c r="C12" s="151"/>
      <c r="D12" s="158"/>
      <c r="E12" s="158"/>
      <c r="F12" s="160">
        <f t="shared" si="0"/>
        <v>0</v>
      </c>
      <c r="G12" s="151"/>
      <c r="H12" s="151"/>
      <c r="I12" s="161"/>
      <c r="J12" s="152"/>
      <c r="K12" s="152"/>
      <c r="L12" s="160"/>
      <c r="M12" s="153"/>
      <c r="N12" s="164"/>
      <c r="O12" s="165"/>
      <c r="P12" s="163">
        <f t="shared" si="1"/>
        <v>0</v>
      </c>
      <c r="Q12" s="166">
        <f t="shared" si="2"/>
        <v>0</v>
      </c>
    </row>
    <row r="13" spans="1:17" s="59" customFormat="1" ht="18" customHeight="1">
      <c r="A13" s="115" t="s">
        <v>412</v>
      </c>
      <c r="B13" s="151"/>
      <c r="C13" s="151"/>
      <c r="D13" s="158"/>
      <c r="E13" s="158"/>
      <c r="F13" s="160">
        <f t="shared" si="0"/>
        <v>0</v>
      </c>
      <c r="G13" s="151"/>
      <c r="H13" s="151"/>
      <c r="I13" s="161"/>
      <c r="J13" s="152"/>
      <c r="K13" s="152"/>
      <c r="L13" s="160"/>
      <c r="M13" s="153"/>
      <c r="N13" s="164"/>
      <c r="O13" s="165"/>
      <c r="P13" s="163">
        <f t="shared" si="1"/>
        <v>0</v>
      </c>
      <c r="Q13" s="166">
        <f t="shared" si="2"/>
        <v>0</v>
      </c>
    </row>
    <row r="14" spans="1:17" s="59" customFormat="1" ht="18" customHeight="1">
      <c r="A14" s="115" t="s">
        <v>413</v>
      </c>
      <c r="B14" s="151"/>
      <c r="C14" s="151"/>
      <c r="D14" s="158"/>
      <c r="E14" s="158"/>
      <c r="F14" s="160">
        <f t="shared" si="0"/>
        <v>0</v>
      </c>
      <c r="G14" s="151"/>
      <c r="H14" s="151"/>
      <c r="I14" s="161"/>
      <c r="J14" s="152"/>
      <c r="K14" s="152"/>
      <c r="L14" s="160"/>
      <c r="M14" s="153"/>
      <c r="N14" s="164"/>
      <c r="O14" s="165"/>
      <c r="P14" s="163">
        <f t="shared" si="1"/>
        <v>0</v>
      </c>
      <c r="Q14" s="166">
        <f t="shared" si="2"/>
        <v>0</v>
      </c>
    </row>
    <row r="15" spans="1:17" s="59" customFormat="1" ht="18" customHeight="1">
      <c r="A15" s="115" t="s">
        <v>414</v>
      </c>
      <c r="B15" s="151"/>
      <c r="C15" s="151"/>
      <c r="D15" s="158"/>
      <c r="E15" s="158"/>
      <c r="F15" s="160">
        <f t="shared" si="0"/>
        <v>0</v>
      </c>
      <c r="G15" s="151"/>
      <c r="H15" s="151"/>
      <c r="I15" s="161"/>
      <c r="J15" s="152"/>
      <c r="K15" s="152"/>
      <c r="L15" s="160"/>
      <c r="M15" s="153"/>
      <c r="N15" s="164"/>
      <c r="O15" s="165"/>
      <c r="P15" s="163">
        <f t="shared" si="1"/>
        <v>0</v>
      </c>
      <c r="Q15" s="166">
        <f t="shared" si="2"/>
        <v>0</v>
      </c>
    </row>
    <row r="16" spans="1:17" s="59" customFormat="1" ht="18" customHeight="1">
      <c r="A16" s="115" t="s">
        <v>415</v>
      </c>
      <c r="B16" s="151"/>
      <c r="C16" s="151"/>
      <c r="D16" s="158"/>
      <c r="E16" s="158"/>
      <c r="F16" s="160">
        <f t="shared" si="0"/>
        <v>0</v>
      </c>
      <c r="G16" s="151"/>
      <c r="H16" s="151"/>
      <c r="I16" s="161"/>
      <c r="J16" s="152"/>
      <c r="K16" s="152"/>
      <c r="L16" s="160"/>
      <c r="M16" s="153"/>
      <c r="N16" s="164"/>
      <c r="O16" s="165"/>
      <c r="P16" s="163">
        <f t="shared" si="1"/>
        <v>0</v>
      </c>
      <c r="Q16" s="166">
        <f t="shared" si="2"/>
        <v>0</v>
      </c>
    </row>
    <row r="17" spans="1:17" s="59" customFormat="1" ht="18" customHeight="1">
      <c r="A17" s="115" t="s">
        <v>416</v>
      </c>
      <c r="B17" s="151"/>
      <c r="C17" s="151"/>
      <c r="D17" s="158"/>
      <c r="E17" s="158"/>
      <c r="F17" s="160">
        <f t="shared" si="0"/>
        <v>0</v>
      </c>
      <c r="G17" s="151"/>
      <c r="H17" s="151"/>
      <c r="I17" s="161"/>
      <c r="J17" s="152"/>
      <c r="K17" s="152"/>
      <c r="L17" s="160"/>
      <c r="M17" s="153"/>
      <c r="N17" s="164"/>
      <c r="O17" s="165"/>
      <c r="P17" s="163">
        <f t="shared" si="1"/>
        <v>0</v>
      </c>
      <c r="Q17" s="166">
        <f t="shared" si="2"/>
        <v>0</v>
      </c>
    </row>
    <row r="18" spans="1:17" s="59" customFormat="1" ht="18" customHeight="1">
      <c r="A18" s="115" t="s">
        <v>417</v>
      </c>
      <c r="B18" s="154"/>
      <c r="C18" s="154"/>
      <c r="D18" s="159"/>
      <c r="E18" s="159"/>
      <c r="F18" s="160">
        <f t="shared" si="0"/>
        <v>0</v>
      </c>
      <c r="G18" s="154"/>
      <c r="H18" s="154"/>
      <c r="I18" s="162"/>
      <c r="J18" s="152"/>
      <c r="K18" s="152"/>
      <c r="L18" s="160"/>
      <c r="M18" s="153"/>
      <c r="N18" s="164"/>
      <c r="O18" s="165"/>
      <c r="P18" s="163">
        <f t="shared" si="1"/>
        <v>0</v>
      </c>
      <c r="Q18" s="166">
        <f t="shared" si="2"/>
        <v>0</v>
      </c>
    </row>
    <row r="19" spans="1:17" s="59" customFormat="1" ht="18" customHeight="1">
      <c r="A19" s="115" t="s">
        <v>418</v>
      </c>
      <c r="B19" s="154"/>
      <c r="C19" s="154"/>
      <c r="D19" s="159"/>
      <c r="E19" s="159"/>
      <c r="F19" s="160">
        <f t="shared" si="0"/>
        <v>0</v>
      </c>
      <c r="G19" s="154"/>
      <c r="H19" s="154"/>
      <c r="I19" s="162"/>
      <c r="J19" s="152"/>
      <c r="K19" s="152"/>
      <c r="L19" s="160"/>
      <c r="M19" s="153"/>
      <c r="N19" s="164"/>
      <c r="O19" s="165"/>
      <c r="P19" s="163">
        <f t="shared" si="1"/>
        <v>0</v>
      </c>
      <c r="Q19" s="166">
        <f t="shared" si="2"/>
        <v>0</v>
      </c>
    </row>
    <row r="20" spans="1:17" s="59" customFormat="1" ht="18" customHeight="1">
      <c r="A20" s="115" t="s">
        <v>419</v>
      </c>
      <c r="B20" s="154"/>
      <c r="C20" s="154"/>
      <c r="D20" s="159"/>
      <c r="E20" s="159"/>
      <c r="F20" s="160">
        <f t="shared" si="0"/>
        <v>0</v>
      </c>
      <c r="G20" s="154"/>
      <c r="H20" s="154"/>
      <c r="I20" s="162"/>
      <c r="J20" s="152"/>
      <c r="K20" s="152"/>
      <c r="L20" s="160"/>
      <c r="M20" s="153"/>
      <c r="N20" s="164"/>
      <c r="O20" s="165"/>
      <c r="P20" s="163">
        <f t="shared" si="1"/>
        <v>0</v>
      </c>
      <c r="Q20" s="166">
        <f t="shared" si="2"/>
        <v>0</v>
      </c>
    </row>
    <row r="21" spans="1:17" s="59" customFormat="1" ht="18" customHeight="1">
      <c r="A21" s="115" t="s">
        <v>420</v>
      </c>
      <c r="B21" s="154"/>
      <c r="C21" s="154"/>
      <c r="D21" s="159"/>
      <c r="E21" s="159"/>
      <c r="F21" s="160">
        <f t="shared" si="0"/>
        <v>0</v>
      </c>
      <c r="G21" s="154"/>
      <c r="H21" s="154"/>
      <c r="I21" s="162"/>
      <c r="J21" s="152"/>
      <c r="K21" s="152"/>
      <c r="L21" s="160"/>
      <c r="M21" s="153"/>
      <c r="N21" s="164"/>
      <c r="O21" s="165"/>
      <c r="P21" s="163">
        <f t="shared" si="1"/>
        <v>0</v>
      </c>
      <c r="Q21" s="166">
        <f t="shared" si="2"/>
        <v>0</v>
      </c>
    </row>
    <row r="22" spans="1:17" s="59" customFormat="1" ht="18" customHeight="1">
      <c r="A22" s="115" t="s">
        <v>421</v>
      </c>
      <c r="B22" s="154"/>
      <c r="C22" s="154"/>
      <c r="D22" s="159"/>
      <c r="E22" s="159"/>
      <c r="F22" s="160">
        <f t="shared" si="0"/>
        <v>0</v>
      </c>
      <c r="G22" s="154"/>
      <c r="H22" s="154"/>
      <c r="I22" s="162"/>
      <c r="J22" s="152"/>
      <c r="K22" s="152"/>
      <c r="L22" s="160"/>
      <c r="M22" s="153"/>
      <c r="N22" s="164"/>
      <c r="O22" s="165"/>
      <c r="P22" s="163">
        <f t="shared" si="1"/>
        <v>0</v>
      </c>
      <c r="Q22" s="166">
        <f t="shared" si="2"/>
        <v>0</v>
      </c>
    </row>
    <row r="23" spans="1:17" s="59" customFormat="1" ht="18" customHeight="1">
      <c r="A23" s="115" t="s">
        <v>422</v>
      </c>
      <c r="B23" s="154"/>
      <c r="C23" s="154"/>
      <c r="D23" s="159"/>
      <c r="E23" s="159"/>
      <c r="F23" s="160">
        <f t="shared" si="0"/>
        <v>0</v>
      </c>
      <c r="G23" s="154"/>
      <c r="H23" s="154"/>
      <c r="I23" s="162"/>
      <c r="J23" s="152"/>
      <c r="K23" s="152"/>
      <c r="L23" s="160"/>
      <c r="M23" s="153"/>
      <c r="N23" s="164"/>
      <c r="O23" s="165"/>
      <c r="P23" s="163">
        <f t="shared" si="1"/>
        <v>0</v>
      </c>
      <c r="Q23" s="166">
        <f t="shared" si="2"/>
        <v>0</v>
      </c>
    </row>
    <row r="24" spans="1:17" s="59" customFormat="1" ht="18" customHeight="1">
      <c r="A24" s="115" t="s">
        <v>423</v>
      </c>
      <c r="B24" s="154"/>
      <c r="C24" s="154"/>
      <c r="D24" s="159"/>
      <c r="E24" s="159"/>
      <c r="F24" s="160">
        <f t="shared" si="0"/>
        <v>0</v>
      </c>
      <c r="G24" s="154"/>
      <c r="H24" s="154"/>
      <c r="I24" s="162"/>
      <c r="J24" s="152"/>
      <c r="K24" s="152"/>
      <c r="L24" s="160"/>
      <c r="M24" s="153"/>
      <c r="N24" s="164"/>
      <c r="O24" s="165"/>
      <c r="P24" s="163">
        <f t="shared" si="1"/>
        <v>0</v>
      </c>
      <c r="Q24" s="166">
        <f t="shared" si="2"/>
        <v>0</v>
      </c>
    </row>
    <row r="25" spans="1:17" s="59" customFormat="1" ht="18" customHeight="1" thickBot="1">
      <c r="A25" s="115" t="s">
        <v>424</v>
      </c>
      <c r="B25" s="172"/>
      <c r="C25" s="172"/>
      <c r="D25" s="173"/>
      <c r="E25" s="173"/>
      <c r="F25" s="174">
        <f t="shared" si="0"/>
        <v>0</v>
      </c>
      <c r="G25" s="172"/>
      <c r="H25" s="172"/>
      <c r="I25" s="175"/>
      <c r="J25" s="176"/>
      <c r="K25" s="176"/>
      <c r="L25" s="174"/>
      <c r="M25" s="177"/>
      <c r="N25" s="178"/>
      <c r="O25" s="179"/>
      <c r="P25" s="180">
        <f t="shared" si="1"/>
        <v>0</v>
      </c>
      <c r="Q25" s="181">
        <f t="shared" si="2"/>
        <v>0</v>
      </c>
    </row>
    <row r="26" spans="1:17" s="70" customFormat="1" ht="27.75" customHeight="1" thickBot="1">
      <c r="A26" s="112" t="s">
        <v>268</v>
      </c>
      <c r="B26" s="182">
        <f>SUM(B5:B25)</f>
        <v>0</v>
      </c>
      <c r="C26" s="182">
        <f aca="true" t="shared" si="3" ref="C26:Q26">SUM(C5:C25)</f>
        <v>0</v>
      </c>
      <c r="D26" s="182">
        <f t="shared" si="3"/>
        <v>0</v>
      </c>
      <c r="E26" s="182">
        <f aca="true" t="shared" si="4" ref="E26:K26">SUM(E5:E25)</f>
        <v>0</v>
      </c>
      <c r="F26" s="182">
        <f t="shared" si="4"/>
        <v>0</v>
      </c>
      <c r="G26" s="182">
        <f t="shared" si="4"/>
        <v>0</v>
      </c>
      <c r="H26" s="182">
        <f t="shared" si="4"/>
        <v>0</v>
      </c>
      <c r="I26" s="182">
        <f t="shared" si="4"/>
        <v>0</v>
      </c>
      <c r="J26" s="182">
        <f t="shared" si="4"/>
        <v>0</v>
      </c>
      <c r="K26" s="182">
        <f t="shared" si="4"/>
        <v>0</v>
      </c>
      <c r="L26" s="182">
        <f t="shared" si="3"/>
        <v>0</v>
      </c>
      <c r="M26" s="182">
        <f t="shared" si="3"/>
        <v>0</v>
      </c>
      <c r="N26" s="150">
        <f t="shared" si="3"/>
        <v>0</v>
      </c>
      <c r="O26" s="148">
        <f t="shared" si="3"/>
        <v>0</v>
      </c>
      <c r="P26" s="182">
        <f t="shared" si="3"/>
        <v>0</v>
      </c>
      <c r="Q26" s="149">
        <f t="shared" si="3"/>
        <v>0</v>
      </c>
    </row>
    <row r="27" spans="1:11" s="59" customFormat="1" ht="18" customHeight="1">
      <c r="A27" s="849" t="s">
        <v>542</v>
      </c>
      <c r="B27" s="849"/>
      <c r="C27" s="849"/>
      <c r="D27" s="849"/>
      <c r="E27" s="113"/>
      <c r="F27" s="79"/>
      <c r="G27" s="95"/>
      <c r="H27" s="95"/>
      <c r="J27" s="60"/>
      <c r="K27" s="60"/>
    </row>
    <row r="28" spans="2:11" s="59" customFormat="1" ht="18" customHeight="1">
      <c r="B28" s="79"/>
      <c r="C28" s="79"/>
      <c r="D28" s="79"/>
      <c r="E28" s="79"/>
      <c r="F28" s="79"/>
      <c r="G28" s="95"/>
      <c r="H28" s="95"/>
      <c r="J28" s="60"/>
      <c r="K28" s="60"/>
    </row>
    <row r="29" spans="2:11" s="59" customFormat="1" ht="18" customHeight="1">
      <c r="B29" s="79"/>
      <c r="C29" s="79"/>
      <c r="D29" s="79"/>
      <c r="E29" s="79"/>
      <c r="F29" s="79"/>
      <c r="G29" s="95"/>
      <c r="H29" s="95"/>
      <c r="J29" s="60"/>
      <c r="K29" s="60"/>
    </row>
    <row r="30" spans="2:11" s="59" customFormat="1" ht="18" customHeight="1">
      <c r="B30" s="79"/>
      <c r="C30" s="79"/>
      <c r="D30" s="79"/>
      <c r="E30" s="79"/>
      <c r="F30" s="79"/>
      <c r="G30" s="95"/>
      <c r="H30" s="95"/>
      <c r="J30" s="60"/>
      <c r="K30" s="60"/>
    </row>
    <row r="31" spans="2:11" s="59" customFormat="1" ht="18" customHeight="1">
      <c r="B31" s="79"/>
      <c r="C31" s="79"/>
      <c r="D31" s="79"/>
      <c r="E31" s="79"/>
      <c r="F31" s="79"/>
      <c r="G31" s="95"/>
      <c r="H31" s="95"/>
      <c r="J31" s="60"/>
      <c r="K31" s="60"/>
    </row>
    <row r="32" spans="2:11" s="59" customFormat="1" ht="18" customHeight="1">
      <c r="B32" s="79"/>
      <c r="C32" s="79"/>
      <c r="D32" s="79"/>
      <c r="E32" s="79"/>
      <c r="F32" s="79"/>
      <c r="G32" s="95"/>
      <c r="H32" s="95"/>
      <c r="J32" s="60"/>
      <c r="K32" s="60"/>
    </row>
    <row r="33" spans="2:11" s="59" customFormat="1" ht="18" customHeight="1">
      <c r="B33" s="79"/>
      <c r="C33" s="79"/>
      <c r="D33" s="79"/>
      <c r="E33" s="79"/>
      <c r="F33" s="79"/>
      <c r="G33" s="95"/>
      <c r="H33" s="95"/>
      <c r="J33" s="60"/>
      <c r="K33" s="60"/>
    </row>
    <row r="34" spans="2:11" s="59" customFormat="1" ht="18" customHeight="1">
      <c r="B34" s="79"/>
      <c r="C34" s="79"/>
      <c r="D34" s="79"/>
      <c r="E34" s="79"/>
      <c r="F34" s="79"/>
      <c r="G34" s="95"/>
      <c r="H34" s="95"/>
      <c r="J34" s="60"/>
      <c r="K34" s="60"/>
    </row>
    <row r="35" spans="2:11" s="59" customFormat="1" ht="18" customHeight="1">
      <c r="B35" s="79"/>
      <c r="C35" s="79"/>
      <c r="D35" s="79"/>
      <c r="E35" s="79"/>
      <c r="F35" s="79"/>
      <c r="G35" s="95"/>
      <c r="H35" s="95"/>
      <c r="J35" s="60"/>
      <c r="K35" s="60"/>
    </row>
    <row r="36" spans="2:11" s="59" customFormat="1" ht="18" customHeight="1">
      <c r="B36" s="79"/>
      <c r="C36" s="79"/>
      <c r="D36" s="79"/>
      <c r="E36" s="79"/>
      <c r="F36" s="79"/>
      <c r="G36" s="95"/>
      <c r="H36" s="95"/>
      <c r="J36" s="60"/>
      <c r="K36" s="60"/>
    </row>
    <row r="37" spans="2:11" s="59" customFormat="1" ht="18" customHeight="1">
      <c r="B37" s="79"/>
      <c r="C37" s="79"/>
      <c r="D37" s="79"/>
      <c r="E37" s="79"/>
      <c r="F37" s="79"/>
      <c r="G37" s="95"/>
      <c r="H37" s="95"/>
      <c r="J37" s="60"/>
      <c r="K37" s="60"/>
    </row>
    <row r="38" spans="2:11" s="59" customFormat="1" ht="18" customHeight="1">
      <c r="B38" s="79"/>
      <c r="C38" s="79"/>
      <c r="D38" s="79"/>
      <c r="E38" s="79"/>
      <c r="F38" s="79"/>
      <c r="G38" s="95"/>
      <c r="H38" s="95"/>
      <c r="J38" s="60"/>
      <c r="K38" s="60"/>
    </row>
    <row r="39" spans="2:11" s="59" customFormat="1" ht="18" customHeight="1">
      <c r="B39" s="79"/>
      <c r="C39" s="79"/>
      <c r="D39" s="79"/>
      <c r="E39" s="79"/>
      <c r="F39" s="79"/>
      <c r="G39" s="95"/>
      <c r="H39" s="95"/>
      <c r="J39" s="60"/>
      <c r="K39" s="60"/>
    </row>
    <row r="40" spans="2:11" s="59" customFormat="1" ht="18" customHeight="1">
      <c r="B40" s="79"/>
      <c r="C40" s="79"/>
      <c r="D40" s="79"/>
      <c r="E40" s="79"/>
      <c r="F40" s="79"/>
      <c r="G40" s="95"/>
      <c r="H40" s="95"/>
      <c r="J40" s="60"/>
      <c r="K40" s="60"/>
    </row>
    <row r="41" spans="2:11" s="59" customFormat="1" ht="18" customHeight="1">
      <c r="B41" s="79"/>
      <c r="C41" s="79"/>
      <c r="D41" s="79"/>
      <c r="E41" s="79"/>
      <c r="F41" s="79"/>
      <c r="G41" s="95"/>
      <c r="H41" s="95"/>
      <c r="J41" s="60"/>
      <c r="K41" s="60"/>
    </row>
    <row r="42" spans="2:11" s="59" customFormat="1" ht="18" customHeight="1">
      <c r="B42" s="79"/>
      <c r="C42" s="79"/>
      <c r="D42" s="79"/>
      <c r="E42" s="79"/>
      <c r="F42" s="79"/>
      <c r="G42" s="95"/>
      <c r="H42" s="95"/>
      <c r="J42" s="60"/>
      <c r="K42" s="60"/>
    </row>
    <row r="43" spans="2:11" s="59" customFormat="1" ht="18" customHeight="1">
      <c r="B43" s="79"/>
      <c r="C43" s="79"/>
      <c r="D43" s="79"/>
      <c r="E43" s="79"/>
      <c r="F43" s="79"/>
      <c r="G43" s="95"/>
      <c r="H43" s="95"/>
      <c r="J43" s="60"/>
      <c r="K43" s="60"/>
    </row>
    <row r="44" spans="2:11" s="59" customFormat="1" ht="18" customHeight="1">
      <c r="B44" s="79"/>
      <c r="C44" s="79"/>
      <c r="D44" s="79"/>
      <c r="E44" s="79"/>
      <c r="F44" s="79"/>
      <c r="G44" s="95"/>
      <c r="H44" s="95"/>
      <c r="J44" s="60"/>
      <c r="K44" s="60"/>
    </row>
    <row r="45" spans="2:11" s="59" customFormat="1" ht="18" customHeight="1">
      <c r="B45" s="79"/>
      <c r="C45" s="79"/>
      <c r="D45" s="79"/>
      <c r="E45" s="79"/>
      <c r="F45" s="79"/>
      <c r="G45" s="95"/>
      <c r="H45" s="95"/>
      <c r="J45" s="60"/>
      <c r="K45" s="60"/>
    </row>
    <row r="46" spans="2:11" s="59" customFormat="1" ht="18" customHeight="1">
      <c r="B46" s="79"/>
      <c r="C46" s="79"/>
      <c r="D46" s="79"/>
      <c r="E46" s="79"/>
      <c r="F46" s="79"/>
      <c r="G46" s="95"/>
      <c r="H46" s="95"/>
      <c r="J46" s="60"/>
      <c r="K46" s="60"/>
    </row>
    <row r="47" spans="2:11" s="59" customFormat="1" ht="18" customHeight="1">
      <c r="B47" s="79"/>
      <c r="C47" s="79"/>
      <c r="D47" s="79"/>
      <c r="E47" s="79"/>
      <c r="F47" s="79"/>
      <c r="G47" s="95"/>
      <c r="H47" s="95"/>
      <c r="J47" s="60"/>
      <c r="K47" s="60"/>
    </row>
    <row r="48" spans="2:11" s="59" customFormat="1" ht="18" customHeight="1">
      <c r="B48" s="79"/>
      <c r="C48" s="79"/>
      <c r="D48" s="79"/>
      <c r="E48" s="79"/>
      <c r="F48" s="79"/>
      <c r="G48" s="95"/>
      <c r="H48" s="95"/>
      <c r="J48" s="60"/>
      <c r="K48" s="60"/>
    </row>
    <row r="49" spans="2:11" s="59" customFormat="1" ht="18" customHeight="1">
      <c r="B49" s="79"/>
      <c r="C49" s="79"/>
      <c r="D49" s="79"/>
      <c r="E49" s="79"/>
      <c r="F49" s="79"/>
      <c r="G49" s="95"/>
      <c r="H49" s="95"/>
      <c r="J49" s="60"/>
      <c r="K49" s="60"/>
    </row>
    <row r="50" spans="2:11" s="59" customFormat="1" ht="18" customHeight="1">
      <c r="B50" s="79"/>
      <c r="C50" s="79"/>
      <c r="D50" s="79"/>
      <c r="E50" s="79"/>
      <c r="F50" s="79"/>
      <c r="G50" s="95"/>
      <c r="H50" s="95"/>
      <c r="J50" s="60"/>
      <c r="K50" s="60"/>
    </row>
    <row r="51" spans="2:11" s="59" customFormat="1" ht="18" customHeight="1">
      <c r="B51" s="79"/>
      <c r="C51" s="79"/>
      <c r="D51" s="79"/>
      <c r="E51" s="79"/>
      <c r="F51" s="79"/>
      <c r="G51" s="95"/>
      <c r="H51" s="95"/>
      <c r="J51" s="60"/>
      <c r="K51" s="60"/>
    </row>
    <row r="52" spans="2:11" s="59" customFormat="1" ht="18" customHeight="1">
      <c r="B52" s="79"/>
      <c r="C52" s="79"/>
      <c r="D52" s="79"/>
      <c r="E52" s="79"/>
      <c r="F52" s="79"/>
      <c r="G52" s="95"/>
      <c r="H52" s="95"/>
      <c r="J52" s="60"/>
      <c r="K52" s="60"/>
    </row>
    <row r="53" spans="2:11" s="59" customFormat="1" ht="18" customHeight="1">
      <c r="B53" s="79"/>
      <c r="C53" s="79"/>
      <c r="D53" s="79"/>
      <c r="E53" s="79"/>
      <c r="F53" s="79"/>
      <c r="G53" s="95"/>
      <c r="H53" s="95"/>
      <c r="J53" s="60"/>
      <c r="K53" s="60"/>
    </row>
    <row r="54" spans="2:11" s="59" customFormat="1" ht="18" customHeight="1">
      <c r="B54" s="79"/>
      <c r="C54" s="79"/>
      <c r="D54" s="79"/>
      <c r="E54" s="79"/>
      <c r="F54" s="79"/>
      <c r="G54" s="95"/>
      <c r="H54" s="95"/>
      <c r="J54" s="60"/>
      <c r="K54" s="60"/>
    </row>
    <row r="55" spans="2:11" s="59" customFormat="1" ht="18" customHeight="1">
      <c r="B55" s="79"/>
      <c r="C55" s="79"/>
      <c r="D55" s="79"/>
      <c r="E55" s="79"/>
      <c r="F55" s="79"/>
      <c r="G55" s="95"/>
      <c r="H55" s="95"/>
      <c r="J55" s="60"/>
      <c r="K55" s="60"/>
    </row>
    <row r="56" spans="2:11" s="59" customFormat="1" ht="18" customHeight="1">
      <c r="B56" s="79"/>
      <c r="C56" s="79"/>
      <c r="D56" s="79"/>
      <c r="E56" s="79"/>
      <c r="F56" s="79"/>
      <c r="G56" s="95"/>
      <c r="H56" s="95"/>
      <c r="J56" s="60"/>
      <c r="K56" s="60"/>
    </row>
    <row r="57" spans="2:11" s="59" customFormat="1" ht="18" customHeight="1">
      <c r="B57" s="79"/>
      <c r="C57" s="79"/>
      <c r="D57" s="79"/>
      <c r="E57" s="79"/>
      <c r="F57" s="79"/>
      <c r="G57" s="95"/>
      <c r="H57" s="95"/>
      <c r="J57" s="60"/>
      <c r="K57" s="60"/>
    </row>
    <row r="58" spans="2:11" s="59" customFormat="1" ht="18" customHeight="1">
      <c r="B58" s="79"/>
      <c r="C58" s="79"/>
      <c r="D58" s="79"/>
      <c r="E58" s="79"/>
      <c r="F58" s="79"/>
      <c r="G58" s="95"/>
      <c r="H58" s="95"/>
      <c r="J58" s="60"/>
      <c r="K58" s="60"/>
    </row>
    <row r="59" spans="2:11" s="59" customFormat="1" ht="18" customHeight="1">
      <c r="B59" s="79"/>
      <c r="C59" s="79"/>
      <c r="D59" s="79"/>
      <c r="E59" s="79"/>
      <c r="F59" s="79"/>
      <c r="G59" s="95"/>
      <c r="H59" s="95"/>
      <c r="J59" s="60"/>
      <c r="K59" s="60"/>
    </row>
    <row r="60" spans="2:11" s="59" customFormat="1" ht="18" customHeight="1">
      <c r="B60" s="79"/>
      <c r="C60" s="79"/>
      <c r="D60" s="79"/>
      <c r="E60" s="79"/>
      <c r="F60" s="79"/>
      <c r="G60" s="95"/>
      <c r="H60" s="95"/>
      <c r="J60" s="60"/>
      <c r="K60" s="60"/>
    </row>
    <row r="61" spans="2:11" s="59" customFormat="1" ht="18" customHeight="1">
      <c r="B61" s="79"/>
      <c r="C61" s="79"/>
      <c r="D61" s="79"/>
      <c r="E61" s="79"/>
      <c r="F61" s="79"/>
      <c r="G61" s="95"/>
      <c r="H61" s="95"/>
      <c r="J61" s="60"/>
      <c r="K61" s="60"/>
    </row>
    <row r="62" spans="2:11" s="59" customFormat="1" ht="18" customHeight="1">
      <c r="B62" s="79"/>
      <c r="C62" s="79"/>
      <c r="D62" s="79"/>
      <c r="E62" s="79"/>
      <c r="F62" s="79"/>
      <c r="G62" s="95"/>
      <c r="H62" s="95"/>
      <c r="J62" s="60"/>
      <c r="K62" s="60"/>
    </row>
    <row r="63" spans="2:11" s="59" customFormat="1" ht="18" customHeight="1">
      <c r="B63" s="79"/>
      <c r="C63" s="79"/>
      <c r="D63" s="79"/>
      <c r="E63" s="79"/>
      <c r="F63" s="79"/>
      <c r="G63" s="95"/>
      <c r="H63" s="95"/>
      <c r="J63" s="60"/>
      <c r="K63" s="60"/>
    </row>
    <row r="64" spans="2:11" s="59" customFormat="1" ht="18" customHeight="1">
      <c r="B64" s="79"/>
      <c r="C64" s="79"/>
      <c r="D64" s="79"/>
      <c r="E64" s="79"/>
      <c r="F64" s="79"/>
      <c r="G64" s="95"/>
      <c r="H64" s="95"/>
      <c r="J64" s="60"/>
      <c r="K64" s="60"/>
    </row>
    <row r="65" spans="2:11" s="59" customFormat="1" ht="18" customHeight="1">
      <c r="B65" s="79"/>
      <c r="C65" s="79"/>
      <c r="D65" s="79"/>
      <c r="E65" s="79"/>
      <c r="F65" s="79"/>
      <c r="G65" s="95"/>
      <c r="H65" s="95"/>
      <c r="J65" s="60"/>
      <c r="K65" s="60"/>
    </row>
    <row r="66" spans="2:11" s="59" customFormat="1" ht="18" customHeight="1">
      <c r="B66" s="79"/>
      <c r="C66" s="79"/>
      <c r="D66" s="79"/>
      <c r="E66" s="79"/>
      <c r="F66" s="79"/>
      <c r="G66" s="95"/>
      <c r="H66" s="95"/>
      <c r="J66" s="60"/>
      <c r="K66" s="60"/>
    </row>
    <row r="67" spans="2:11" s="59" customFormat="1" ht="18" customHeight="1">
      <c r="B67" s="79"/>
      <c r="C67" s="79"/>
      <c r="D67" s="79"/>
      <c r="E67" s="79"/>
      <c r="F67" s="79"/>
      <c r="G67" s="95"/>
      <c r="H67" s="95"/>
      <c r="J67" s="60"/>
      <c r="K67" s="60"/>
    </row>
    <row r="68" spans="2:11" s="59" customFormat="1" ht="18" customHeight="1">
      <c r="B68" s="79"/>
      <c r="C68" s="79"/>
      <c r="D68" s="79"/>
      <c r="E68" s="79"/>
      <c r="F68" s="79"/>
      <c r="G68" s="95"/>
      <c r="H68" s="95"/>
      <c r="J68" s="60"/>
      <c r="K68" s="60"/>
    </row>
    <row r="69" spans="2:11" s="59" customFormat="1" ht="18" customHeight="1">
      <c r="B69" s="79"/>
      <c r="C69" s="79"/>
      <c r="D69" s="79"/>
      <c r="E69" s="79"/>
      <c r="F69" s="79"/>
      <c r="G69" s="95"/>
      <c r="H69" s="95"/>
      <c r="J69" s="60"/>
      <c r="K69" s="60"/>
    </row>
    <row r="70" spans="2:11" s="59" customFormat="1" ht="18" customHeight="1">
      <c r="B70" s="79"/>
      <c r="C70" s="79"/>
      <c r="D70" s="79"/>
      <c r="E70" s="79"/>
      <c r="F70" s="79"/>
      <c r="G70" s="95"/>
      <c r="H70" s="95"/>
      <c r="J70" s="60"/>
      <c r="K70" s="60"/>
    </row>
    <row r="71" spans="2:11" s="59" customFormat="1" ht="18" customHeight="1">
      <c r="B71" s="79"/>
      <c r="C71" s="79"/>
      <c r="D71" s="79"/>
      <c r="E71" s="79"/>
      <c r="F71" s="79"/>
      <c r="G71" s="95"/>
      <c r="H71" s="95"/>
      <c r="J71" s="60"/>
      <c r="K71" s="60"/>
    </row>
    <row r="72" spans="2:11" s="59" customFormat="1" ht="18" customHeight="1">
      <c r="B72" s="79"/>
      <c r="C72" s="79"/>
      <c r="D72" s="79"/>
      <c r="E72" s="79"/>
      <c r="F72" s="79"/>
      <c r="G72" s="95"/>
      <c r="H72" s="95"/>
      <c r="J72" s="60"/>
      <c r="K72" s="60"/>
    </row>
    <row r="73" spans="2:11" s="59" customFormat="1" ht="18" customHeight="1">
      <c r="B73" s="79"/>
      <c r="C73" s="79"/>
      <c r="D73" s="79"/>
      <c r="E73" s="79"/>
      <c r="F73" s="79"/>
      <c r="G73" s="95"/>
      <c r="H73" s="95"/>
      <c r="J73" s="60"/>
      <c r="K73" s="60"/>
    </row>
    <row r="74" spans="2:11" s="59" customFormat="1" ht="18" customHeight="1">
      <c r="B74" s="79"/>
      <c r="C74" s="79"/>
      <c r="D74" s="79"/>
      <c r="E74" s="79"/>
      <c r="F74" s="79"/>
      <c r="G74" s="95"/>
      <c r="H74" s="95"/>
      <c r="J74" s="60"/>
      <c r="K74" s="60"/>
    </row>
    <row r="75" spans="2:11" s="59" customFormat="1" ht="18" customHeight="1">
      <c r="B75" s="79"/>
      <c r="C75" s="79"/>
      <c r="D75" s="79"/>
      <c r="E75" s="79"/>
      <c r="F75" s="79"/>
      <c r="G75" s="95"/>
      <c r="H75" s="95"/>
      <c r="J75" s="60"/>
      <c r="K75" s="60"/>
    </row>
    <row r="76" spans="2:11" s="59" customFormat="1" ht="18" customHeight="1">
      <c r="B76" s="79"/>
      <c r="C76" s="79"/>
      <c r="D76" s="79"/>
      <c r="E76" s="79"/>
      <c r="F76" s="79"/>
      <c r="G76" s="95"/>
      <c r="H76" s="95"/>
      <c r="J76" s="60"/>
      <c r="K76" s="60"/>
    </row>
    <row r="77" spans="2:11" s="59" customFormat="1" ht="18" customHeight="1">
      <c r="B77" s="79"/>
      <c r="C77" s="79"/>
      <c r="D77" s="79"/>
      <c r="E77" s="79"/>
      <c r="F77" s="79"/>
      <c r="G77" s="95"/>
      <c r="H77" s="95"/>
      <c r="J77" s="60"/>
      <c r="K77" s="60"/>
    </row>
    <row r="78" spans="2:11" s="59" customFormat="1" ht="18" customHeight="1">
      <c r="B78" s="79"/>
      <c r="C78" s="79"/>
      <c r="D78" s="79"/>
      <c r="E78" s="79"/>
      <c r="F78" s="79"/>
      <c r="G78" s="95"/>
      <c r="H78" s="95"/>
      <c r="J78" s="60"/>
      <c r="K78" s="60"/>
    </row>
    <row r="79" spans="2:11" s="59" customFormat="1" ht="18" customHeight="1">
      <c r="B79" s="79"/>
      <c r="C79" s="79"/>
      <c r="D79" s="79"/>
      <c r="E79" s="79"/>
      <c r="F79" s="79"/>
      <c r="G79" s="95"/>
      <c r="H79" s="95"/>
      <c r="J79" s="60"/>
      <c r="K79" s="60"/>
    </row>
    <row r="80" spans="2:11" s="59" customFormat="1" ht="18" customHeight="1">
      <c r="B80" s="79"/>
      <c r="C80" s="79"/>
      <c r="D80" s="79"/>
      <c r="E80" s="79"/>
      <c r="F80" s="79"/>
      <c r="G80" s="95"/>
      <c r="H80" s="95"/>
      <c r="J80" s="60"/>
      <c r="K80" s="60"/>
    </row>
    <row r="81" spans="2:11" s="59" customFormat="1" ht="18" customHeight="1">
      <c r="B81" s="79"/>
      <c r="C81" s="79"/>
      <c r="D81" s="79"/>
      <c r="E81" s="79"/>
      <c r="F81" s="79"/>
      <c r="G81" s="95"/>
      <c r="H81" s="95"/>
      <c r="J81" s="60"/>
      <c r="K81" s="60"/>
    </row>
    <row r="82" spans="2:11" s="59" customFormat="1" ht="18" customHeight="1">
      <c r="B82" s="79"/>
      <c r="C82" s="79"/>
      <c r="D82" s="79"/>
      <c r="E82" s="79"/>
      <c r="F82" s="79"/>
      <c r="G82" s="95"/>
      <c r="H82" s="95"/>
      <c r="J82" s="60"/>
      <c r="K82" s="60"/>
    </row>
    <row r="83" spans="2:11" s="59" customFormat="1" ht="18" customHeight="1">
      <c r="B83" s="79"/>
      <c r="C83" s="79"/>
      <c r="D83" s="79"/>
      <c r="E83" s="79"/>
      <c r="F83" s="79"/>
      <c r="G83" s="95"/>
      <c r="H83" s="95"/>
      <c r="J83" s="60"/>
      <c r="K83" s="60"/>
    </row>
    <row r="84" spans="2:11" s="59" customFormat="1" ht="18" customHeight="1">
      <c r="B84" s="79"/>
      <c r="C84" s="79"/>
      <c r="D84" s="79"/>
      <c r="E84" s="79"/>
      <c r="F84" s="79"/>
      <c r="G84" s="95"/>
      <c r="H84" s="95"/>
      <c r="J84" s="60"/>
      <c r="K84" s="60"/>
    </row>
    <row r="85" spans="2:11" s="59" customFormat="1" ht="18" customHeight="1">
      <c r="B85" s="79"/>
      <c r="C85" s="79"/>
      <c r="D85" s="79"/>
      <c r="E85" s="79"/>
      <c r="F85" s="79"/>
      <c r="G85" s="95"/>
      <c r="H85" s="95"/>
      <c r="J85" s="60"/>
      <c r="K85" s="60"/>
    </row>
    <row r="86" spans="2:11" s="59" customFormat="1" ht="18" customHeight="1">
      <c r="B86" s="79"/>
      <c r="C86" s="79"/>
      <c r="D86" s="79"/>
      <c r="E86" s="79"/>
      <c r="F86" s="79"/>
      <c r="G86" s="95"/>
      <c r="H86" s="95"/>
      <c r="J86" s="60"/>
      <c r="K86" s="60"/>
    </row>
    <row r="87" spans="2:11" s="59" customFormat="1" ht="18" customHeight="1">
      <c r="B87" s="79"/>
      <c r="C87" s="79"/>
      <c r="D87" s="79"/>
      <c r="E87" s="79"/>
      <c r="F87" s="79"/>
      <c r="G87" s="95"/>
      <c r="H87" s="95"/>
      <c r="J87" s="60"/>
      <c r="K87" s="60"/>
    </row>
    <row r="88" spans="2:11" s="59" customFormat="1" ht="18" customHeight="1">
      <c r="B88" s="79"/>
      <c r="C88" s="79"/>
      <c r="D88" s="79"/>
      <c r="E88" s="79"/>
      <c r="F88" s="79"/>
      <c r="G88" s="95"/>
      <c r="H88" s="95"/>
      <c r="J88" s="60"/>
      <c r="K88" s="60"/>
    </row>
    <row r="89" spans="2:11" s="59" customFormat="1" ht="18" customHeight="1">
      <c r="B89" s="79"/>
      <c r="C89" s="79"/>
      <c r="D89" s="79"/>
      <c r="E89" s="79"/>
      <c r="F89" s="79"/>
      <c r="G89" s="95"/>
      <c r="H89" s="95"/>
      <c r="J89" s="60"/>
      <c r="K89" s="60"/>
    </row>
    <row r="90" spans="2:11" s="59" customFormat="1" ht="18" customHeight="1">
      <c r="B90" s="79"/>
      <c r="C90" s="79"/>
      <c r="D90" s="79"/>
      <c r="E90" s="79"/>
      <c r="F90" s="79"/>
      <c r="G90" s="95"/>
      <c r="H90" s="95"/>
      <c r="J90" s="60"/>
      <c r="K90" s="60"/>
    </row>
    <row r="91" spans="2:11" s="59" customFormat="1" ht="18" customHeight="1">
      <c r="B91" s="79"/>
      <c r="C91" s="79"/>
      <c r="D91" s="79"/>
      <c r="E91" s="79"/>
      <c r="F91" s="79"/>
      <c r="G91" s="95"/>
      <c r="H91" s="95"/>
      <c r="J91" s="60"/>
      <c r="K91" s="60"/>
    </row>
    <row r="92" spans="2:11" s="59" customFormat="1" ht="18" customHeight="1">
      <c r="B92" s="79"/>
      <c r="C92" s="79"/>
      <c r="D92" s="79"/>
      <c r="E92" s="79"/>
      <c r="F92" s="79"/>
      <c r="G92" s="95"/>
      <c r="H92" s="95"/>
      <c r="J92" s="60"/>
      <c r="K92" s="60"/>
    </row>
    <row r="93" spans="2:11" s="59" customFormat="1" ht="18" customHeight="1">
      <c r="B93" s="79"/>
      <c r="C93" s="79"/>
      <c r="D93" s="79"/>
      <c r="E93" s="79"/>
      <c r="F93" s="79"/>
      <c r="G93" s="95"/>
      <c r="H93" s="95"/>
      <c r="J93" s="60"/>
      <c r="K93" s="60"/>
    </row>
    <row r="94" spans="2:11" s="59" customFormat="1" ht="18" customHeight="1">
      <c r="B94" s="79"/>
      <c r="C94" s="79"/>
      <c r="D94" s="79"/>
      <c r="E94" s="79"/>
      <c r="F94" s="79"/>
      <c r="G94" s="95"/>
      <c r="H94" s="95"/>
      <c r="J94" s="60"/>
      <c r="K94" s="60"/>
    </row>
    <row r="95" spans="2:11" s="59" customFormat="1" ht="18" customHeight="1">
      <c r="B95" s="79"/>
      <c r="C95" s="79"/>
      <c r="D95" s="79"/>
      <c r="E95" s="79"/>
      <c r="F95" s="79"/>
      <c r="G95" s="95"/>
      <c r="H95" s="95"/>
      <c r="J95" s="60"/>
      <c r="K95" s="60"/>
    </row>
    <row r="96" spans="2:11" s="59" customFormat="1" ht="18" customHeight="1">
      <c r="B96" s="79"/>
      <c r="C96" s="79"/>
      <c r="D96" s="79"/>
      <c r="E96" s="79"/>
      <c r="F96" s="79"/>
      <c r="G96" s="95"/>
      <c r="H96" s="95"/>
      <c r="J96" s="60"/>
      <c r="K96" s="60"/>
    </row>
    <row r="97" spans="2:11" s="59" customFormat="1" ht="18" customHeight="1">
      <c r="B97" s="79"/>
      <c r="C97" s="79"/>
      <c r="D97" s="79"/>
      <c r="E97" s="79"/>
      <c r="F97" s="79"/>
      <c r="G97" s="95"/>
      <c r="H97" s="95"/>
      <c r="J97" s="60"/>
      <c r="K97" s="60"/>
    </row>
    <row r="98" spans="2:11" s="59" customFormat="1" ht="18" customHeight="1">
      <c r="B98" s="79"/>
      <c r="C98" s="79"/>
      <c r="D98" s="79"/>
      <c r="E98" s="79"/>
      <c r="F98" s="79"/>
      <c r="G98" s="95"/>
      <c r="H98" s="95"/>
      <c r="J98" s="60"/>
      <c r="K98" s="60"/>
    </row>
    <row r="99" spans="2:11" s="59" customFormat="1" ht="18" customHeight="1">
      <c r="B99" s="79"/>
      <c r="C99" s="79"/>
      <c r="D99" s="79"/>
      <c r="E99" s="79"/>
      <c r="F99" s="79"/>
      <c r="G99" s="95"/>
      <c r="H99" s="95"/>
      <c r="J99" s="60"/>
      <c r="K99" s="60"/>
    </row>
    <row r="100" spans="2:11" s="59" customFormat="1" ht="18" customHeight="1">
      <c r="B100" s="79"/>
      <c r="C100" s="79"/>
      <c r="D100" s="79"/>
      <c r="E100" s="79"/>
      <c r="F100" s="79"/>
      <c r="G100" s="95"/>
      <c r="H100" s="95"/>
      <c r="J100" s="60"/>
      <c r="K100" s="60"/>
    </row>
    <row r="101" spans="2:11" s="59" customFormat="1" ht="18" customHeight="1">
      <c r="B101" s="79"/>
      <c r="C101" s="79"/>
      <c r="D101" s="79"/>
      <c r="E101" s="79"/>
      <c r="F101" s="79"/>
      <c r="G101" s="95"/>
      <c r="H101" s="95"/>
      <c r="J101" s="60"/>
      <c r="K101" s="60"/>
    </row>
    <row r="102" spans="2:11" s="59" customFormat="1" ht="18" customHeight="1">
      <c r="B102" s="79"/>
      <c r="C102" s="79"/>
      <c r="D102" s="79"/>
      <c r="E102" s="79"/>
      <c r="F102" s="79"/>
      <c r="G102" s="95"/>
      <c r="H102" s="95"/>
      <c r="J102" s="60"/>
      <c r="K102" s="60"/>
    </row>
    <row r="103" spans="2:11" s="59" customFormat="1" ht="18" customHeight="1">
      <c r="B103" s="79"/>
      <c r="C103" s="79"/>
      <c r="D103" s="79"/>
      <c r="E103" s="79"/>
      <c r="F103" s="79"/>
      <c r="G103" s="95"/>
      <c r="H103" s="95"/>
      <c r="J103" s="60"/>
      <c r="K103" s="60"/>
    </row>
    <row r="104" spans="2:11" s="59" customFormat="1" ht="18" customHeight="1">
      <c r="B104" s="79"/>
      <c r="C104" s="79"/>
      <c r="D104" s="79"/>
      <c r="E104" s="79"/>
      <c r="F104" s="79"/>
      <c r="G104" s="95"/>
      <c r="H104" s="95"/>
      <c r="J104" s="60"/>
      <c r="K104" s="60"/>
    </row>
    <row r="105" spans="2:11" s="59" customFormat="1" ht="18" customHeight="1">
      <c r="B105" s="79"/>
      <c r="C105" s="79"/>
      <c r="D105" s="79"/>
      <c r="E105" s="79"/>
      <c r="F105" s="79"/>
      <c r="G105" s="95"/>
      <c r="H105" s="95"/>
      <c r="J105" s="60"/>
      <c r="K105" s="60"/>
    </row>
    <row r="106" spans="2:11" s="59" customFormat="1" ht="18" customHeight="1">
      <c r="B106" s="79"/>
      <c r="C106" s="79"/>
      <c r="D106" s="79"/>
      <c r="E106" s="79"/>
      <c r="F106" s="79"/>
      <c r="G106" s="95"/>
      <c r="H106" s="95"/>
      <c r="J106" s="60"/>
      <c r="K106" s="60"/>
    </row>
    <row r="107" spans="2:11" s="59" customFormat="1" ht="18" customHeight="1">
      <c r="B107" s="79"/>
      <c r="C107" s="79"/>
      <c r="D107" s="79"/>
      <c r="E107" s="79"/>
      <c r="F107" s="79"/>
      <c r="G107" s="95"/>
      <c r="H107" s="95"/>
      <c r="J107" s="60"/>
      <c r="K107" s="60"/>
    </row>
    <row r="108" spans="2:11" s="59" customFormat="1" ht="18" customHeight="1">
      <c r="B108" s="79"/>
      <c r="C108" s="79"/>
      <c r="D108" s="79"/>
      <c r="E108" s="79"/>
      <c r="F108" s="79"/>
      <c r="G108" s="95"/>
      <c r="H108" s="95"/>
      <c r="J108" s="60"/>
      <c r="K108" s="60"/>
    </row>
    <row r="109" spans="2:11" s="59" customFormat="1" ht="18" customHeight="1">
      <c r="B109" s="79"/>
      <c r="C109" s="79"/>
      <c r="D109" s="79"/>
      <c r="E109" s="79"/>
      <c r="F109" s="79"/>
      <c r="G109" s="95"/>
      <c r="H109" s="95"/>
      <c r="J109" s="60"/>
      <c r="K109" s="60"/>
    </row>
    <row r="110" spans="2:11" s="59" customFormat="1" ht="18" customHeight="1">
      <c r="B110" s="79"/>
      <c r="C110" s="79"/>
      <c r="D110" s="79"/>
      <c r="E110" s="79"/>
      <c r="F110" s="79"/>
      <c r="G110" s="95"/>
      <c r="H110" s="95"/>
      <c r="J110" s="60"/>
      <c r="K110" s="60"/>
    </row>
    <row r="111" spans="2:11" s="59" customFormat="1" ht="18" customHeight="1">
      <c r="B111" s="79"/>
      <c r="C111" s="79"/>
      <c r="D111" s="79"/>
      <c r="E111" s="79"/>
      <c r="F111" s="79"/>
      <c r="G111" s="95"/>
      <c r="H111" s="95"/>
      <c r="J111" s="60"/>
      <c r="K111" s="60"/>
    </row>
    <row r="112" spans="2:11" s="59" customFormat="1" ht="18" customHeight="1">
      <c r="B112" s="79"/>
      <c r="C112" s="79"/>
      <c r="D112" s="79"/>
      <c r="E112" s="79"/>
      <c r="F112" s="79"/>
      <c r="G112" s="95"/>
      <c r="H112" s="95"/>
      <c r="J112" s="60"/>
      <c r="K112" s="60"/>
    </row>
    <row r="113" spans="2:11" s="59" customFormat="1" ht="18" customHeight="1">
      <c r="B113" s="79"/>
      <c r="C113" s="79"/>
      <c r="D113" s="79"/>
      <c r="E113" s="79"/>
      <c r="F113" s="79"/>
      <c r="G113" s="95"/>
      <c r="H113" s="95"/>
      <c r="J113" s="60"/>
      <c r="K113" s="60"/>
    </row>
    <row r="114" spans="2:11" s="59" customFormat="1" ht="18" customHeight="1">
      <c r="B114" s="79"/>
      <c r="C114" s="79"/>
      <c r="D114" s="79"/>
      <c r="E114" s="79"/>
      <c r="F114" s="79"/>
      <c r="G114" s="95"/>
      <c r="H114" s="95"/>
      <c r="J114" s="60"/>
      <c r="K114" s="60"/>
    </row>
    <row r="115" spans="2:11" s="59" customFormat="1" ht="18" customHeight="1">
      <c r="B115" s="79"/>
      <c r="C115" s="79"/>
      <c r="D115" s="79"/>
      <c r="E115" s="79"/>
      <c r="F115" s="79"/>
      <c r="G115" s="95"/>
      <c r="H115" s="95"/>
      <c r="J115" s="60"/>
      <c r="K115" s="60"/>
    </row>
    <row r="116" spans="2:11" s="59" customFormat="1" ht="18" customHeight="1">
      <c r="B116" s="79"/>
      <c r="C116" s="79"/>
      <c r="D116" s="79"/>
      <c r="E116" s="79"/>
      <c r="F116" s="79"/>
      <c r="G116" s="95"/>
      <c r="H116" s="95"/>
      <c r="J116" s="60"/>
      <c r="K116" s="60"/>
    </row>
    <row r="117" spans="2:11" s="59" customFormat="1" ht="18" customHeight="1">
      <c r="B117" s="79"/>
      <c r="C117" s="79"/>
      <c r="D117" s="79"/>
      <c r="E117" s="79"/>
      <c r="F117" s="79"/>
      <c r="G117" s="95"/>
      <c r="H117" s="95"/>
      <c r="J117" s="60"/>
      <c r="K117" s="60"/>
    </row>
    <row r="118" spans="2:11" s="59" customFormat="1" ht="18" customHeight="1">
      <c r="B118" s="79"/>
      <c r="C118" s="79"/>
      <c r="D118" s="79"/>
      <c r="E118" s="79"/>
      <c r="F118" s="79"/>
      <c r="G118" s="95"/>
      <c r="H118" s="95"/>
      <c r="J118" s="60"/>
      <c r="K118" s="60"/>
    </row>
    <row r="119" spans="2:11" s="59" customFormat="1" ht="18" customHeight="1">
      <c r="B119" s="79"/>
      <c r="C119" s="79"/>
      <c r="D119" s="79"/>
      <c r="E119" s="79"/>
      <c r="F119" s="79"/>
      <c r="G119" s="95"/>
      <c r="H119" s="95"/>
      <c r="J119" s="60"/>
      <c r="K119" s="60"/>
    </row>
    <row r="120" spans="2:11" s="59" customFormat="1" ht="18" customHeight="1">
      <c r="B120" s="79"/>
      <c r="C120" s="79"/>
      <c r="D120" s="79"/>
      <c r="E120" s="79"/>
      <c r="F120" s="79"/>
      <c r="G120" s="95"/>
      <c r="H120" s="95"/>
      <c r="J120" s="60"/>
      <c r="K120" s="60"/>
    </row>
    <row r="121" spans="2:11" s="59" customFormat="1" ht="18" customHeight="1">
      <c r="B121" s="79"/>
      <c r="C121" s="79"/>
      <c r="D121" s="79"/>
      <c r="E121" s="79"/>
      <c r="F121" s="79"/>
      <c r="G121" s="95"/>
      <c r="H121" s="95"/>
      <c r="J121" s="60"/>
      <c r="K121" s="60"/>
    </row>
    <row r="122" spans="2:11" s="59" customFormat="1" ht="18" customHeight="1">
      <c r="B122" s="79"/>
      <c r="C122" s="79"/>
      <c r="D122" s="79"/>
      <c r="E122" s="79"/>
      <c r="F122" s="79"/>
      <c r="G122" s="95"/>
      <c r="H122" s="95"/>
      <c r="J122" s="60"/>
      <c r="K122" s="60"/>
    </row>
    <row r="123" spans="2:11" s="59" customFormat="1" ht="18" customHeight="1">
      <c r="B123" s="79"/>
      <c r="C123" s="79"/>
      <c r="D123" s="79"/>
      <c r="E123" s="79"/>
      <c r="F123" s="79"/>
      <c r="G123" s="95"/>
      <c r="H123" s="95"/>
      <c r="J123" s="60"/>
      <c r="K123" s="60"/>
    </row>
    <row r="124" spans="2:11" s="59" customFormat="1" ht="18" customHeight="1">
      <c r="B124" s="79"/>
      <c r="C124" s="79"/>
      <c r="D124" s="79"/>
      <c r="E124" s="79"/>
      <c r="F124" s="79"/>
      <c r="G124" s="95"/>
      <c r="H124" s="95"/>
      <c r="J124" s="60"/>
      <c r="K124" s="60"/>
    </row>
    <row r="125" spans="2:11" s="59" customFormat="1" ht="18" customHeight="1">
      <c r="B125" s="79"/>
      <c r="C125" s="79"/>
      <c r="D125" s="79"/>
      <c r="E125" s="79"/>
      <c r="F125" s="79"/>
      <c r="G125" s="95"/>
      <c r="H125" s="95"/>
      <c r="J125" s="60"/>
      <c r="K125" s="60"/>
    </row>
    <row r="126" spans="2:11" s="59" customFormat="1" ht="18" customHeight="1">
      <c r="B126" s="79"/>
      <c r="C126" s="79"/>
      <c r="D126" s="79"/>
      <c r="E126" s="79"/>
      <c r="F126" s="79"/>
      <c r="G126" s="95"/>
      <c r="H126" s="95"/>
      <c r="J126" s="60"/>
      <c r="K126" s="60"/>
    </row>
    <row r="127" spans="2:11" s="59" customFormat="1" ht="18" customHeight="1">
      <c r="B127" s="79"/>
      <c r="C127" s="79"/>
      <c r="D127" s="79"/>
      <c r="E127" s="79"/>
      <c r="F127" s="79"/>
      <c r="G127" s="95"/>
      <c r="H127" s="95"/>
      <c r="J127" s="60"/>
      <c r="K127" s="60"/>
    </row>
    <row r="128" spans="2:11" s="59" customFormat="1" ht="18" customHeight="1">
      <c r="B128" s="79"/>
      <c r="C128" s="79"/>
      <c r="D128" s="79"/>
      <c r="E128" s="79"/>
      <c r="F128" s="79"/>
      <c r="G128" s="95"/>
      <c r="H128" s="95"/>
      <c r="J128" s="60"/>
      <c r="K128" s="60"/>
    </row>
    <row r="129" spans="2:11" s="59" customFormat="1" ht="18" customHeight="1">
      <c r="B129" s="79"/>
      <c r="C129" s="79"/>
      <c r="D129" s="79"/>
      <c r="E129" s="79"/>
      <c r="F129" s="79"/>
      <c r="G129" s="95"/>
      <c r="H129" s="95"/>
      <c r="J129" s="60"/>
      <c r="K129" s="60"/>
    </row>
    <row r="130" spans="2:11" s="59" customFormat="1" ht="18" customHeight="1">
      <c r="B130" s="79"/>
      <c r="C130" s="79"/>
      <c r="D130" s="79"/>
      <c r="E130" s="79"/>
      <c r="F130" s="79"/>
      <c r="G130" s="95"/>
      <c r="H130" s="95"/>
      <c r="J130" s="60"/>
      <c r="K130" s="60"/>
    </row>
    <row r="131" spans="2:11" s="59" customFormat="1" ht="18" customHeight="1">
      <c r="B131" s="79"/>
      <c r="C131" s="79"/>
      <c r="D131" s="79"/>
      <c r="E131" s="79"/>
      <c r="F131" s="79"/>
      <c r="G131" s="95"/>
      <c r="H131" s="95"/>
      <c r="J131" s="60"/>
      <c r="K131" s="60"/>
    </row>
    <row r="132" spans="2:11" s="59" customFormat="1" ht="18" customHeight="1">
      <c r="B132" s="79"/>
      <c r="C132" s="79"/>
      <c r="D132" s="79"/>
      <c r="E132" s="79"/>
      <c r="F132" s="79"/>
      <c r="G132" s="95"/>
      <c r="H132" s="95"/>
      <c r="J132" s="60"/>
      <c r="K132" s="60"/>
    </row>
    <row r="133" spans="2:11" s="59" customFormat="1" ht="18" customHeight="1">
      <c r="B133" s="79"/>
      <c r="C133" s="79"/>
      <c r="D133" s="79"/>
      <c r="E133" s="79"/>
      <c r="F133" s="79"/>
      <c r="G133" s="95"/>
      <c r="H133" s="95"/>
      <c r="J133" s="60"/>
      <c r="K133" s="60"/>
    </row>
    <row r="134" spans="2:11" s="59" customFormat="1" ht="18" customHeight="1">
      <c r="B134" s="79"/>
      <c r="C134" s="79"/>
      <c r="D134" s="79"/>
      <c r="E134" s="79"/>
      <c r="F134" s="79"/>
      <c r="G134" s="95"/>
      <c r="H134" s="95"/>
      <c r="J134" s="60"/>
      <c r="K134" s="60"/>
    </row>
    <row r="135" spans="2:11" s="59" customFormat="1" ht="18" customHeight="1">
      <c r="B135" s="79"/>
      <c r="C135" s="79"/>
      <c r="D135" s="79"/>
      <c r="E135" s="79"/>
      <c r="F135" s="79"/>
      <c r="G135" s="95"/>
      <c r="H135" s="95"/>
      <c r="J135" s="60"/>
      <c r="K135" s="60"/>
    </row>
    <row r="136" spans="2:11" s="59" customFormat="1" ht="18" customHeight="1">
      <c r="B136" s="79"/>
      <c r="C136" s="79"/>
      <c r="D136" s="79"/>
      <c r="E136" s="79"/>
      <c r="F136" s="79"/>
      <c r="G136" s="95"/>
      <c r="H136" s="95"/>
      <c r="J136" s="60"/>
      <c r="K136" s="60"/>
    </row>
    <row r="137" spans="2:11" s="59" customFormat="1" ht="18" customHeight="1">
      <c r="B137" s="79"/>
      <c r="C137" s="79"/>
      <c r="D137" s="79"/>
      <c r="E137" s="79"/>
      <c r="F137" s="79"/>
      <c r="G137" s="95"/>
      <c r="H137" s="95"/>
      <c r="J137" s="60"/>
      <c r="K137" s="60"/>
    </row>
    <row r="138" spans="2:11" s="59" customFormat="1" ht="18" customHeight="1">
      <c r="B138" s="79"/>
      <c r="C138" s="79"/>
      <c r="D138" s="79"/>
      <c r="E138" s="79"/>
      <c r="F138" s="79"/>
      <c r="G138" s="95"/>
      <c r="H138" s="95"/>
      <c r="J138" s="60"/>
      <c r="K138" s="60"/>
    </row>
    <row r="139" spans="2:11" s="59" customFormat="1" ht="18" customHeight="1">
      <c r="B139" s="79"/>
      <c r="C139" s="79"/>
      <c r="D139" s="79"/>
      <c r="E139" s="79"/>
      <c r="F139" s="79"/>
      <c r="G139" s="95"/>
      <c r="H139" s="95"/>
      <c r="J139" s="60"/>
      <c r="K139" s="60"/>
    </row>
    <row r="140" spans="2:11" s="59" customFormat="1" ht="18" customHeight="1">
      <c r="B140" s="79"/>
      <c r="C140" s="79"/>
      <c r="D140" s="79"/>
      <c r="E140" s="79"/>
      <c r="F140" s="79"/>
      <c r="G140" s="95"/>
      <c r="H140" s="95"/>
      <c r="J140" s="60"/>
      <c r="K140" s="60"/>
    </row>
    <row r="141" spans="2:11" s="59" customFormat="1" ht="18" customHeight="1">
      <c r="B141" s="79"/>
      <c r="C141" s="79"/>
      <c r="D141" s="79"/>
      <c r="E141" s="79"/>
      <c r="F141" s="79"/>
      <c r="G141" s="95"/>
      <c r="H141" s="95"/>
      <c r="J141" s="60"/>
      <c r="K141" s="60"/>
    </row>
    <row r="142" spans="2:11" s="59" customFormat="1" ht="18" customHeight="1">
      <c r="B142" s="79"/>
      <c r="C142" s="79"/>
      <c r="D142" s="79"/>
      <c r="E142" s="79"/>
      <c r="F142" s="79"/>
      <c r="G142" s="95"/>
      <c r="H142" s="95"/>
      <c r="J142" s="60"/>
      <c r="K142" s="60"/>
    </row>
    <row r="143" spans="2:11" s="59" customFormat="1" ht="18" customHeight="1">
      <c r="B143" s="79"/>
      <c r="C143" s="79"/>
      <c r="D143" s="79"/>
      <c r="E143" s="79"/>
      <c r="F143" s="79"/>
      <c r="G143" s="95"/>
      <c r="H143" s="95"/>
      <c r="J143" s="60"/>
      <c r="K143" s="60"/>
    </row>
    <row r="144" spans="2:11" s="59" customFormat="1" ht="18" customHeight="1">
      <c r="B144" s="79"/>
      <c r="C144" s="79"/>
      <c r="D144" s="79"/>
      <c r="E144" s="79"/>
      <c r="F144" s="79"/>
      <c r="G144" s="95"/>
      <c r="H144" s="95"/>
      <c r="J144" s="60"/>
      <c r="K144" s="60"/>
    </row>
    <row r="145" spans="2:11" s="59" customFormat="1" ht="18" customHeight="1">
      <c r="B145" s="79"/>
      <c r="C145" s="79"/>
      <c r="D145" s="79"/>
      <c r="E145" s="79"/>
      <c r="F145" s="79"/>
      <c r="G145" s="95"/>
      <c r="H145" s="95"/>
      <c r="J145" s="60"/>
      <c r="K145" s="60"/>
    </row>
    <row r="146" spans="2:11" s="59" customFormat="1" ht="18" customHeight="1">
      <c r="B146" s="79"/>
      <c r="C146" s="79"/>
      <c r="D146" s="79"/>
      <c r="E146" s="79"/>
      <c r="F146" s="79"/>
      <c r="G146" s="95"/>
      <c r="H146" s="95"/>
      <c r="J146" s="60"/>
      <c r="K146" s="60"/>
    </row>
    <row r="147" spans="2:11" s="59" customFormat="1" ht="18" customHeight="1">
      <c r="B147" s="79"/>
      <c r="C147" s="79"/>
      <c r="D147" s="79"/>
      <c r="E147" s="79"/>
      <c r="F147" s="79"/>
      <c r="G147" s="95"/>
      <c r="H147" s="95"/>
      <c r="J147" s="60"/>
      <c r="K147" s="60"/>
    </row>
    <row r="148" spans="2:11" s="59" customFormat="1" ht="18" customHeight="1">
      <c r="B148" s="79"/>
      <c r="C148" s="79"/>
      <c r="D148" s="79"/>
      <c r="E148" s="79"/>
      <c r="F148" s="79"/>
      <c r="G148" s="95"/>
      <c r="H148" s="95"/>
      <c r="J148" s="60"/>
      <c r="K148" s="60"/>
    </row>
    <row r="149" spans="2:11" s="59" customFormat="1" ht="18" customHeight="1">
      <c r="B149" s="79"/>
      <c r="C149" s="79"/>
      <c r="D149" s="79"/>
      <c r="E149" s="79"/>
      <c r="F149" s="79"/>
      <c r="G149" s="95"/>
      <c r="H149" s="95"/>
      <c r="J149" s="60"/>
      <c r="K149" s="60"/>
    </row>
    <row r="150" spans="2:11" s="59" customFormat="1" ht="18" customHeight="1">
      <c r="B150" s="79"/>
      <c r="C150" s="79"/>
      <c r="D150" s="79"/>
      <c r="E150" s="79"/>
      <c r="F150" s="79"/>
      <c r="G150" s="95"/>
      <c r="H150" s="95"/>
      <c r="J150" s="60"/>
      <c r="K150" s="60"/>
    </row>
    <row r="151" spans="2:11" s="59" customFormat="1" ht="18" customHeight="1">
      <c r="B151" s="79"/>
      <c r="C151" s="79"/>
      <c r="D151" s="79"/>
      <c r="E151" s="79"/>
      <c r="F151" s="79"/>
      <c r="G151" s="95"/>
      <c r="H151" s="95"/>
      <c r="J151" s="60"/>
      <c r="K151" s="60"/>
    </row>
    <row r="152" spans="2:11" s="59" customFormat="1" ht="18" customHeight="1">
      <c r="B152" s="79"/>
      <c r="C152" s="79"/>
      <c r="D152" s="79"/>
      <c r="E152" s="79"/>
      <c r="F152" s="79"/>
      <c r="G152" s="95"/>
      <c r="H152" s="95"/>
      <c r="J152" s="60"/>
      <c r="K152" s="60"/>
    </row>
    <row r="153" spans="2:11" s="59" customFormat="1" ht="18" customHeight="1">
      <c r="B153" s="79"/>
      <c r="C153" s="79"/>
      <c r="D153" s="79"/>
      <c r="E153" s="79"/>
      <c r="F153" s="79"/>
      <c r="G153" s="95"/>
      <c r="H153" s="95"/>
      <c r="J153" s="60"/>
      <c r="K153" s="60"/>
    </row>
    <row r="154" spans="2:11" s="59" customFormat="1" ht="18" customHeight="1">
      <c r="B154" s="79"/>
      <c r="C154" s="79"/>
      <c r="D154" s="79"/>
      <c r="E154" s="79"/>
      <c r="F154" s="79"/>
      <c r="G154" s="95"/>
      <c r="H154" s="95"/>
      <c r="J154" s="60"/>
      <c r="K154" s="60"/>
    </row>
    <row r="155" spans="2:11" s="59" customFormat="1" ht="18" customHeight="1">
      <c r="B155" s="79"/>
      <c r="C155" s="79"/>
      <c r="D155" s="79"/>
      <c r="E155" s="79"/>
      <c r="F155" s="79"/>
      <c r="G155" s="95"/>
      <c r="H155" s="95"/>
      <c r="J155" s="60"/>
      <c r="K155" s="60"/>
    </row>
    <row r="156" spans="2:11" s="59" customFormat="1" ht="18" customHeight="1">
      <c r="B156" s="79"/>
      <c r="C156" s="79"/>
      <c r="D156" s="79"/>
      <c r="E156" s="79"/>
      <c r="F156" s="79"/>
      <c r="G156" s="95"/>
      <c r="H156" s="95"/>
      <c r="J156" s="60"/>
      <c r="K156" s="60"/>
    </row>
    <row r="157" spans="2:11" s="59" customFormat="1" ht="18" customHeight="1">
      <c r="B157" s="79"/>
      <c r="C157" s="79"/>
      <c r="D157" s="79"/>
      <c r="E157" s="79"/>
      <c r="F157" s="79"/>
      <c r="G157" s="95"/>
      <c r="H157" s="95"/>
      <c r="J157" s="60"/>
      <c r="K157" s="60"/>
    </row>
    <row r="158" spans="2:11" s="59" customFormat="1" ht="18" customHeight="1">
      <c r="B158" s="79"/>
      <c r="C158" s="79"/>
      <c r="D158" s="79"/>
      <c r="E158" s="79"/>
      <c r="F158" s="79"/>
      <c r="G158" s="95"/>
      <c r="H158" s="95"/>
      <c r="J158" s="60"/>
      <c r="K158" s="60"/>
    </row>
    <row r="159" spans="2:11" s="59" customFormat="1" ht="18" customHeight="1">
      <c r="B159" s="79"/>
      <c r="C159" s="79"/>
      <c r="D159" s="79"/>
      <c r="E159" s="79"/>
      <c r="F159" s="79"/>
      <c r="G159" s="95"/>
      <c r="H159" s="95"/>
      <c r="J159" s="60"/>
      <c r="K159" s="60"/>
    </row>
    <row r="160" spans="2:11" s="59" customFormat="1" ht="18" customHeight="1">
      <c r="B160" s="79"/>
      <c r="C160" s="79"/>
      <c r="D160" s="79"/>
      <c r="E160" s="79"/>
      <c r="F160" s="79"/>
      <c r="G160" s="95"/>
      <c r="H160" s="95"/>
      <c r="J160" s="60"/>
      <c r="K160" s="60"/>
    </row>
    <row r="161" spans="2:11" s="59" customFormat="1" ht="18" customHeight="1">
      <c r="B161" s="79"/>
      <c r="C161" s="79"/>
      <c r="D161" s="79"/>
      <c r="E161" s="79"/>
      <c r="F161" s="79"/>
      <c r="G161" s="95"/>
      <c r="H161" s="95"/>
      <c r="J161" s="60"/>
      <c r="K161" s="60"/>
    </row>
    <row r="162" spans="2:11" s="59" customFormat="1" ht="18" customHeight="1">
      <c r="B162" s="79"/>
      <c r="C162" s="79"/>
      <c r="D162" s="79"/>
      <c r="E162" s="79"/>
      <c r="F162" s="79"/>
      <c r="G162" s="95"/>
      <c r="H162" s="95"/>
      <c r="J162" s="60"/>
      <c r="K162" s="60"/>
    </row>
    <row r="163" spans="2:11" s="59" customFormat="1" ht="18" customHeight="1">
      <c r="B163" s="79"/>
      <c r="C163" s="79"/>
      <c r="D163" s="79"/>
      <c r="E163" s="79"/>
      <c r="F163" s="79"/>
      <c r="G163" s="95"/>
      <c r="H163" s="95"/>
      <c r="J163" s="60"/>
      <c r="K163" s="60"/>
    </row>
    <row r="164" spans="2:11" s="59" customFormat="1" ht="18" customHeight="1">
      <c r="B164" s="79"/>
      <c r="C164" s="79"/>
      <c r="D164" s="79"/>
      <c r="E164" s="79"/>
      <c r="F164" s="79"/>
      <c r="G164" s="95"/>
      <c r="H164" s="95"/>
      <c r="J164" s="60"/>
      <c r="K164" s="60"/>
    </row>
    <row r="165" spans="2:11" s="59" customFormat="1" ht="18" customHeight="1">
      <c r="B165" s="79"/>
      <c r="C165" s="79"/>
      <c r="D165" s="79"/>
      <c r="E165" s="79"/>
      <c r="F165" s="79"/>
      <c r="G165" s="95"/>
      <c r="H165" s="95"/>
      <c r="J165" s="60"/>
      <c r="K165" s="60"/>
    </row>
    <row r="166" spans="2:11" s="59" customFormat="1" ht="18" customHeight="1">
      <c r="B166" s="79"/>
      <c r="C166" s="79"/>
      <c r="D166" s="79"/>
      <c r="E166" s="79"/>
      <c r="F166" s="79"/>
      <c r="G166" s="95"/>
      <c r="H166" s="95"/>
      <c r="J166" s="60"/>
      <c r="K166" s="60"/>
    </row>
    <row r="167" spans="2:11" s="59" customFormat="1" ht="18" customHeight="1">
      <c r="B167" s="79"/>
      <c r="C167" s="79"/>
      <c r="D167" s="79"/>
      <c r="E167" s="79"/>
      <c r="F167" s="79"/>
      <c r="G167" s="95"/>
      <c r="H167" s="95"/>
      <c r="J167" s="60"/>
      <c r="K167" s="60"/>
    </row>
    <row r="168" spans="2:11" s="59" customFormat="1" ht="18" customHeight="1">
      <c r="B168" s="79"/>
      <c r="C168" s="79"/>
      <c r="D168" s="79"/>
      <c r="E168" s="79"/>
      <c r="F168" s="79"/>
      <c r="G168" s="95"/>
      <c r="H168" s="95"/>
      <c r="J168" s="60"/>
      <c r="K168" s="60"/>
    </row>
    <row r="169" spans="2:11" s="59" customFormat="1" ht="18" customHeight="1">
      <c r="B169" s="79"/>
      <c r="C169" s="79"/>
      <c r="D169" s="79"/>
      <c r="E169" s="79"/>
      <c r="F169" s="79"/>
      <c r="G169" s="95"/>
      <c r="H169" s="95"/>
      <c r="J169" s="60"/>
      <c r="K169" s="60"/>
    </row>
    <row r="170" spans="2:11" s="59" customFormat="1" ht="18" customHeight="1">
      <c r="B170" s="79"/>
      <c r="C170" s="79"/>
      <c r="D170" s="79"/>
      <c r="E170" s="79"/>
      <c r="F170" s="79"/>
      <c r="G170" s="95"/>
      <c r="H170" s="95"/>
      <c r="J170" s="60"/>
      <c r="K170" s="60"/>
    </row>
    <row r="171" spans="2:11" s="59" customFormat="1" ht="18" customHeight="1">
      <c r="B171" s="79"/>
      <c r="C171" s="79"/>
      <c r="D171" s="79"/>
      <c r="E171" s="79"/>
      <c r="F171" s="79"/>
      <c r="G171" s="95"/>
      <c r="H171" s="95"/>
      <c r="J171" s="60"/>
      <c r="K171" s="60"/>
    </row>
    <row r="172" spans="2:11" s="59" customFormat="1" ht="18" customHeight="1">
      <c r="B172" s="79"/>
      <c r="C172" s="79"/>
      <c r="D172" s="79"/>
      <c r="E172" s="79"/>
      <c r="F172" s="79"/>
      <c r="G172" s="95"/>
      <c r="H172" s="95"/>
      <c r="J172" s="60"/>
      <c r="K172" s="60"/>
    </row>
    <row r="173" spans="2:11" s="59" customFormat="1" ht="18" customHeight="1">
      <c r="B173" s="79"/>
      <c r="C173" s="79"/>
      <c r="D173" s="79"/>
      <c r="E173" s="79"/>
      <c r="F173" s="79"/>
      <c r="G173" s="95"/>
      <c r="H173" s="95"/>
      <c r="J173" s="60"/>
      <c r="K173" s="60"/>
    </row>
    <row r="174" spans="2:11" s="59" customFormat="1" ht="18" customHeight="1">
      <c r="B174" s="79"/>
      <c r="C174" s="79"/>
      <c r="D174" s="79"/>
      <c r="E174" s="79"/>
      <c r="F174" s="79"/>
      <c r="G174" s="95"/>
      <c r="H174" s="95"/>
      <c r="J174" s="60"/>
      <c r="K174" s="60"/>
    </row>
    <row r="175" spans="2:11" s="59" customFormat="1" ht="18" customHeight="1">
      <c r="B175" s="79"/>
      <c r="C175" s="79"/>
      <c r="D175" s="79"/>
      <c r="E175" s="79"/>
      <c r="F175" s="79"/>
      <c r="G175" s="95"/>
      <c r="H175" s="95"/>
      <c r="J175" s="60"/>
      <c r="K175" s="60"/>
    </row>
    <row r="176" spans="2:11" s="59" customFormat="1" ht="18" customHeight="1">
      <c r="B176" s="79"/>
      <c r="C176" s="79"/>
      <c r="D176" s="79"/>
      <c r="E176" s="79"/>
      <c r="F176" s="79"/>
      <c r="G176" s="95"/>
      <c r="H176" s="95"/>
      <c r="J176" s="60"/>
      <c r="K176" s="60"/>
    </row>
    <row r="177" spans="2:11" s="59" customFormat="1" ht="18" customHeight="1">
      <c r="B177" s="79"/>
      <c r="C177" s="79"/>
      <c r="D177" s="79"/>
      <c r="E177" s="79"/>
      <c r="F177" s="79"/>
      <c r="G177" s="95"/>
      <c r="H177" s="95"/>
      <c r="J177" s="60"/>
      <c r="K177" s="60"/>
    </row>
    <row r="178" spans="2:11" s="59" customFormat="1" ht="18" customHeight="1">
      <c r="B178" s="79"/>
      <c r="C178" s="79"/>
      <c r="D178" s="79"/>
      <c r="E178" s="79"/>
      <c r="F178" s="79"/>
      <c r="G178" s="95"/>
      <c r="H178" s="95"/>
      <c r="J178" s="60"/>
      <c r="K178" s="60"/>
    </row>
    <row r="179" spans="2:11" s="59" customFormat="1" ht="18" customHeight="1">
      <c r="B179" s="79"/>
      <c r="C179" s="79"/>
      <c r="D179" s="79"/>
      <c r="E179" s="79"/>
      <c r="F179" s="79"/>
      <c r="G179" s="95"/>
      <c r="H179" s="95"/>
      <c r="J179" s="60"/>
      <c r="K179" s="60"/>
    </row>
    <row r="180" spans="2:11" s="59" customFormat="1" ht="18" customHeight="1">
      <c r="B180" s="79"/>
      <c r="C180" s="79"/>
      <c r="D180" s="79"/>
      <c r="E180" s="79"/>
      <c r="F180" s="79"/>
      <c r="G180" s="95"/>
      <c r="H180" s="95"/>
      <c r="J180" s="60"/>
      <c r="K180" s="60"/>
    </row>
    <row r="181" spans="2:11" s="59" customFormat="1" ht="18" customHeight="1">
      <c r="B181" s="79"/>
      <c r="C181" s="79"/>
      <c r="D181" s="79"/>
      <c r="E181" s="79"/>
      <c r="F181" s="79"/>
      <c r="G181" s="95"/>
      <c r="H181" s="95"/>
      <c r="J181" s="60"/>
      <c r="K181" s="60"/>
    </row>
    <row r="182" spans="2:11" s="59" customFormat="1" ht="18" customHeight="1">
      <c r="B182" s="79"/>
      <c r="C182" s="79"/>
      <c r="D182" s="79"/>
      <c r="E182" s="79"/>
      <c r="F182" s="79"/>
      <c r="G182" s="95"/>
      <c r="H182" s="95"/>
      <c r="J182" s="60"/>
      <c r="K182" s="60"/>
    </row>
    <row r="183" spans="2:11" s="59" customFormat="1" ht="18" customHeight="1">
      <c r="B183" s="79"/>
      <c r="C183" s="79"/>
      <c r="D183" s="79"/>
      <c r="E183" s="79"/>
      <c r="F183" s="79"/>
      <c r="G183" s="95"/>
      <c r="H183" s="95"/>
      <c r="J183" s="60"/>
      <c r="K183" s="60"/>
    </row>
    <row r="184" spans="2:11" s="59" customFormat="1" ht="18" customHeight="1">
      <c r="B184" s="79"/>
      <c r="C184" s="79"/>
      <c r="D184" s="79"/>
      <c r="E184" s="79"/>
      <c r="F184" s="79"/>
      <c r="G184" s="95"/>
      <c r="H184" s="95"/>
      <c r="J184" s="60"/>
      <c r="K184" s="60"/>
    </row>
    <row r="185" spans="2:11" s="59" customFormat="1" ht="18" customHeight="1">
      <c r="B185" s="79"/>
      <c r="C185" s="79"/>
      <c r="D185" s="79"/>
      <c r="E185" s="79"/>
      <c r="F185" s="79"/>
      <c r="G185" s="95"/>
      <c r="H185" s="95"/>
      <c r="J185" s="60"/>
      <c r="K185" s="60"/>
    </row>
    <row r="186" spans="2:11" s="59" customFormat="1" ht="18" customHeight="1">
      <c r="B186" s="79"/>
      <c r="C186" s="79"/>
      <c r="D186" s="79"/>
      <c r="E186" s="79"/>
      <c r="F186" s="79"/>
      <c r="G186" s="95"/>
      <c r="H186" s="95"/>
      <c r="J186" s="60"/>
      <c r="K186" s="60"/>
    </row>
    <row r="187" spans="2:11" s="59" customFormat="1" ht="18" customHeight="1">
      <c r="B187" s="79"/>
      <c r="C187" s="79"/>
      <c r="D187" s="79"/>
      <c r="E187" s="79"/>
      <c r="F187" s="79"/>
      <c r="G187" s="95"/>
      <c r="H187" s="95"/>
      <c r="J187" s="60"/>
      <c r="K187" s="60"/>
    </row>
    <row r="188" spans="2:11" s="59" customFormat="1" ht="18" customHeight="1">
      <c r="B188" s="79"/>
      <c r="C188" s="79"/>
      <c r="D188" s="79"/>
      <c r="E188" s="79"/>
      <c r="F188" s="79"/>
      <c r="G188" s="95"/>
      <c r="H188" s="95"/>
      <c r="J188" s="60"/>
      <c r="K188" s="60"/>
    </row>
    <row r="189" spans="2:11" s="59" customFormat="1" ht="18" customHeight="1">
      <c r="B189" s="79"/>
      <c r="C189" s="79"/>
      <c r="D189" s="79"/>
      <c r="E189" s="79"/>
      <c r="F189" s="79"/>
      <c r="G189" s="95"/>
      <c r="H189" s="95"/>
      <c r="J189" s="60"/>
      <c r="K189" s="60"/>
    </row>
    <row r="190" spans="2:11" s="59" customFormat="1" ht="18" customHeight="1">
      <c r="B190" s="79"/>
      <c r="C190" s="79"/>
      <c r="D190" s="79"/>
      <c r="E190" s="79"/>
      <c r="F190" s="79"/>
      <c r="G190" s="95"/>
      <c r="H190" s="95"/>
      <c r="J190" s="60"/>
      <c r="K190" s="60"/>
    </row>
    <row r="191" spans="2:11" s="59" customFormat="1" ht="18" customHeight="1">
      <c r="B191" s="79"/>
      <c r="C191" s="79"/>
      <c r="D191" s="79"/>
      <c r="E191" s="79"/>
      <c r="F191" s="79"/>
      <c r="G191" s="95"/>
      <c r="H191" s="95"/>
      <c r="J191" s="60"/>
      <c r="K191" s="60"/>
    </row>
    <row r="192" spans="2:11" s="59" customFormat="1" ht="18" customHeight="1">
      <c r="B192" s="79"/>
      <c r="C192" s="79"/>
      <c r="D192" s="79"/>
      <c r="E192" s="79"/>
      <c r="F192" s="79"/>
      <c r="G192" s="95"/>
      <c r="H192" s="95"/>
      <c r="J192" s="60"/>
      <c r="K192" s="60"/>
    </row>
    <row r="193" spans="2:11" s="59" customFormat="1" ht="18" customHeight="1">
      <c r="B193" s="79"/>
      <c r="C193" s="79"/>
      <c r="D193" s="79"/>
      <c r="E193" s="79"/>
      <c r="F193" s="79"/>
      <c r="G193" s="95"/>
      <c r="H193" s="95"/>
      <c r="J193" s="60"/>
      <c r="K193" s="60"/>
    </row>
    <row r="194" spans="2:11" s="59" customFormat="1" ht="18" customHeight="1">
      <c r="B194" s="79"/>
      <c r="C194" s="79"/>
      <c r="D194" s="79"/>
      <c r="E194" s="79"/>
      <c r="F194" s="79"/>
      <c r="G194" s="95"/>
      <c r="H194" s="95"/>
      <c r="J194" s="60"/>
      <c r="K194" s="60"/>
    </row>
    <row r="195" spans="2:11" s="59" customFormat="1" ht="18" customHeight="1">
      <c r="B195" s="79"/>
      <c r="C195" s="79"/>
      <c r="D195" s="79"/>
      <c r="E195" s="79"/>
      <c r="F195" s="79"/>
      <c r="G195" s="95"/>
      <c r="H195" s="95"/>
      <c r="J195" s="60"/>
      <c r="K195" s="60"/>
    </row>
    <row r="196" spans="2:11" s="59" customFormat="1" ht="18" customHeight="1">
      <c r="B196" s="79"/>
      <c r="C196" s="79"/>
      <c r="D196" s="79"/>
      <c r="E196" s="79"/>
      <c r="F196" s="79"/>
      <c r="G196" s="95"/>
      <c r="H196" s="95"/>
      <c r="J196" s="60"/>
      <c r="K196" s="60"/>
    </row>
    <row r="197" spans="2:11" s="59" customFormat="1" ht="18" customHeight="1">
      <c r="B197" s="79"/>
      <c r="C197" s="79"/>
      <c r="D197" s="79"/>
      <c r="E197" s="79"/>
      <c r="F197" s="79"/>
      <c r="G197" s="95"/>
      <c r="H197" s="95"/>
      <c r="J197" s="60"/>
      <c r="K197" s="60"/>
    </row>
    <row r="198" spans="2:11" s="59" customFormat="1" ht="18" customHeight="1">
      <c r="B198" s="79"/>
      <c r="C198" s="79"/>
      <c r="D198" s="79"/>
      <c r="E198" s="79"/>
      <c r="F198" s="79"/>
      <c r="G198" s="95"/>
      <c r="H198" s="95"/>
      <c r="J198" s="60"/>
      <c r="K198" s="60"/>
    </row>
    <row r="199" spans="2:11" s="59" customFormat="1" ht="18" customHeight="1">
      <c r="B199" s="79"/>
      <c r="C199" s="79"/>
      <c r="D199" s="79"/>
      <c r="E199" s="79"/>
      <c r="F199" s="79"/>
      <c r="G199" s="95"/>
      <c r="H199" s="95"/>
      <c r="J199" s="60"/>
      <c r="K199" s="60"/>
    </row>
    <row r="200" spans="2:11" s="59" customFormat="1" ht="18" customHeight="1">
      <c r="B200" s="79"/>
      <c r="C200" s="79"/>
      <c r="D200" s="79"/>
      <c r="E200" s="79"/>
      <c r="F200" s="79"/>
      <c r="G200" s="95"/>
      <c r="H200" s="95"/>
      <c r="J200" s="60"/>
      <c r="K200" s="60"/>
    </row>
    <row r="201" spans="2:11" s="59" customFormat="1" ht="18" customHeight="1">
      <c r="B201" s="79"/>
      <c r="C201" s="79"/>
      <c r="D201" s="79"/>
      <c r="E201" s="79"/>
      <c r="F201" s="79"/>
      <c r="G201" s="95"/>
      <c r="H201" s="95"/>
      <c r="J201" s="60"/>
      <c r="K201" s="60"/>
    </row>
    <row r="202" spans="2:11" s="59" customFormat="1" ht="18" customHeight="1">
      <c r="B202" s="79"/>
      <c r="C202" s="79"/>
      <c r="D202" s="79"/>
      <c r="E202" s="79"/>
      <c r="F202" s="79"/>
      <c r="G202" s="95"/>
      <c r="H202" s="95"/>
      <c r="J202" s="60"/>
      <c r="K202" s="60"/>
    </row>
    <row r="203" spans="2:11" s="59" customFormat="1" ht="18" customHeight="1">
      <c r="B203" s="79"/>
      <c r="C203" s="79"/>
      <c r="D203" s="79"/>
      <c r="E203" s="79"/>
      <c r="F203" s="79"/>
      <c r="G203" s="95"/>
      <c r="H203" s="95"/>
      <c r="J203" s="60"/>
      <c r="K203" s="60"/>
    </row>
    <row r="204" spans="2:11" s="59" customFormat="1" ht="18" customHeight="1">
      <c r="B204" s="79"/>
      <c r="C204" s="79"/>
      <c r="D204" s="79"/>
      <c r="E204" s="79"/>
      <c r="F204" s="79"/>
      <c r="G204" s="95"/>
      <c r="H204" s="95"/>
      <c r="J204" s="60"/>
      <c r="K204" s="60"/>
    </row>
    <row r="205" spans="2:11" s="59" customFormat="1" ht="18" customHeight="1">
      <c r="B205" s="79"/>
      <c r="C205" s="79"/>
      <c r="D205" s="79"/>
      <c r="E205" s="79"/>
      <c r="F205" s="79"/>
      <c r="G205" s="95"/>
      <c r="H205" s="95"/>
      <c r="J205" s="60"/>
      <c r="K205" s="60"/>
    </row>
    <row r="206" spans="2:11" s="59" customFormat="1" ht="18" customHeight="1">
      <c r="B206" s="79"/>
      <c r="C206" s="79"/>
      <c r="D206" s="79"/>
      <c r="E206" s="79"/>
      <c r="F206" s="79"/>
      <c r="G206" s="95"/>
      <c r="H206" s="95"/>
      <c r="J206" s="60"/>
      <c r="K206" s="60"/>
    </row>
    <row r="207" spans="2:11" s="59" customFormat="1" ht="18" customHeight="1">
      <c r="B207" s="79"/>
      <c r="C207" s="79"/>
      <c r="D207" s="79"/>
      <c r="E207" s="79"/>
      <c r="F207" s="79"/>
      <c r="G207" s="95"/>
      <c r="H207" s="95"/>
      <c r="J207" s="60"/>
      <c r="K207" s="60"/>
    </row>
    <row r="208" spans="2:11" s="59" customFormat="1" ht="18" customHeight="1">
      <c r="B208" s="79"/>
      <c r="C208" s="79"/>
      <c r="D208" s="79"/>
      <c r="E208" s="79"/>
      <c r="F208" s="79"/>
      <c r="G208" s="95"/>
      <c r="H208" s="95"/>
      <c r="J208" s="60"/>
      <c r="K208" s="60"/>
    </row>
    <row r="209" spans="2:11" s="59" customFormat="1" ht="18" customHeight="1">
      <c r="B209" s="79"/>
      <c r="C209" s="79"/>
      <c r="D209" s="79"/>
      <c r="E209" s="79"/>
      <c r="F209" s="79"/>
      <c r="G209" s="95"/>
      <c r="H209" s="95"/>
      <c r="J209" s="60"/>
      <c r="K209" s="60"/>
    </row>
    <row r="210" spans="2:11" s="59" customFormat="1" ht="18" customHeight="1">
      <c r="B210" s="79"/>
      <c r="C210" s="79"/>
      <c r="D210" s="79"/>
      <c r="E210" s="79"/>
      <c r="F210" s="79"/>
      <c r="G210" s="95"/>
      <c r="H210" s="95"/>
      <c r="J210" s="60"/>
      <c r="K210" s="60"/>
    </row>
    <row r="211" spans="2:11" s="59" customFormat="1" ht="18" customHeight="1">
      <c r="B211" s="79"/>
      <c r="C211" s="79"/>
      <c r="D211" s="79"/>
      <c r="E211" s="79"/>
      <c r="F211" s="79"/>
      <c r="G211" s="95"/>
      <c r="H211" s="95"/>
      <c r="J211" s="60"/>
      <c r="K211" s="60"/>
    </row>
    <row r="212" spans="2:11" s="59" customFormat="1" ht="18" customHeight="1">
      <c r="B212" s="79"/>
      <c r="C212" s="79"/>
      <c r="D212" s="79"/>
      <c r="E212" s="79"/>
      <c r="F212" s="79"/>
      <c r="G212" s="95"/>
      <c r="H212" s="95"/>
      <c r="J212" s="60"/>
      <c r="K212" s="60"/>
    </row>
    <row r="213" spans="2:11" s="59" customFormat="1" ht="18" customHeight="1">
      <c r="B213" s="79"/>
      <c r="C213" s="79"/>
      <c r="D213" s="79"/>
      <c r="E213" s="79"/>
      <c r="F213" s="79"/>
      <c r="G213" s="95"/>
      <c r="H213" s="95"/>
      <c r="J213" s="60"/>
      <c r="K213" s="60"/>
    </row>
    <row r="214" spans="2:11" s="59" customFormat="1" ht="18" customHeight="1">
      <c r="B214" s="79"/>
      <c r="C214" s="79"/>
      <c r="D214" s="79"/>
      <c r="E214" s="79"/>
      <c r="F214" s="79"/>
      <c r="G214" s="95"/>
      <c r="H214" s="95"/>
      <c r="J214" s="60"/>
      <c r="K214" s="60"/>
    </row>
    <row r="215" spans="2:11" s="59" customFormat="1" ht="18" customHeight="1">
      <c r="B215" s="79"/>
      <c r="C215" s="79"/>
      <c r="D215" s="79"/>
      <c r="E215" s="79"/>
      <c r="F215" s="79"/>
      <c r="G215" s="95"/>
      <c r="H215" s="95"/>
      <c r="J215" s="60"/>
      <c r="K215" s="60"/>
    </row>
    <row r="216" spans="2:11" s="59" customFormat="1" ht="18" customHeight="1">
      <c r="B216" s="79"/>
      <c r="C216" s="79"/>
      <c r="D216" s="79"/>
      <c r="E216" s="79"/>
      <c r="F216" s="79"/>
      <c r="G216" s="95"/>
      <c r="H216" s="95"/>
      <c r="J216" s="60"/>
      <c r="K216" s="60"/>
    </row>
    <row r="217" spans="2:11" s="59" customFormat="1" ht="18" customHeight="1">
      <c r="B217" s="79"/>
      <c r="C217" s="79"/>
      <c r="D217" s="79"/>
      <c r="E217" s="79"/>
      <c r="F217" s="79"/>
      <c r="G217" s="95"/>
      <c r="H217" s="95"/>
      <c r="J217" s="60"/>
      <c r="K217" s="60"/>
    </row>
    <row r="218" spans="2:11" s="59" customFormat="1" ht="18" customHeight="1">
      <c r="B218" s="79"/>
      <c r="C218" s="79"/>
      <c r="D218" s="79"/>
      <c r="E218" s="79"/>
      <c r="F218" s="79"/>
      <c r="G218" s="95"/>
      <c r="H218" s="95"/>
      <c r="J218" s="60"/>
      <c r="K218" s="60"/>
    </row>
    <row r="219" spans="2:11" s="59" customFormat="1" ht="18" customHeight="1">
      <c r="B219" s="79"/>
      <c r="C219" s="79"/>
      <c r="D219" s="79"/>
      <c r="E219" s="79"/>
      <c r="F219" s="79"/>
      <c r="G219" s="95"/>
      <c r="H219" s="95"/>
      <c r="J219" s="60"/>
      <c r="K219" s="60"/>
    </row>
  </sheetData>
  <sheetProtection/>
  <mergeCells count="10">
    <mergeCell ref="B1:H1"/>
    <mergeCell ref="A27:D27"/>
    <mergeCell ref="A3:A4"/>
    <mergeCell ref="B3:B4"/>
    <mergeCell ref="D3:F3"/>
    <mergeCell ref="O3:Q3"/>
    <mergeCell ref="G3:I3"/>
    <mergeCell ref="J3:L3"/>
    <mergeCell ref="C3:C4"/>
    <mergeCell ref="M3:N3"/>
  </mergeCells>
  <printOptions horizontalCentered="1" verticalCentered="1"/>
  <pageMargins left="0.18" right="0.2362204724409449" top="0.7086614173228347" bottom="0.5905511811023623" header="0.31496062992125984" footer="0.31496062992125984"/>
  <pageSetup fitToHeight="1" fitToWidth="1" horizontalDpi="600" verticalDpi="600" orientation="landscape" paperSize="9" scale="71" r:id="rId1"/>
  <headerFooter>
    <oddHeader>&amp;CPSR LIGURIA 2014-2020
Mis. 16.4 _ Ambiente di Progetto - &amp;"-,Grassetto"1^ STATO AVANZAMENTO LAVORI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F49"/>
  <sheetViews>
    <sheetView zoomScale="70" zoomScaleNormal="70" zoomScalePageLayoutView="0" workbookViewId="0" topLeftCell="F19">
      <selection activeCell="O8" sqref="O8"/>
    </sheetView>
  </sheetViews>
  <sheetFormatPr defaultColWidth="9.140625" defaultRowHeight="15"/>
  <cols>
    <col min="1" max="1" width="16.7109375" style="0" customWidth="1"/>
    <col min="2" max="2" width="15.7109375" style="0" customWidth="1"/>
    <col min="3" max="3" width="14.7109375" style="0" customWidth="1"/>
    <col min="4" max="4" width="16.28125" style="0" customWidth="1"/>
    <col min="5" max="5" width="16.7109375" style="0" customWidth="1"/>
    <col min="6" max="6" width="12.7109375" style="0" customWidth="1"/>
    <col min="7" max="7" width="14.8515625" style="0" customWidth="1"/>
    <col min="8" max="8" width="13.28125" style="0" customWidth="1"/>
    <col min="9" max="9" width="15.7109375" style="0" customWidth="1"/>
    <col min="10" max="10" width="19.7109375" style="0" customWidth="1"/>
    <col min="18" max="18" width="12.140625" style="0" customWidth="1"/>
    <col min="19" max="19" width="12.7109375" style="0" customWidth="1"/>
    <col min="20" max="20" width="12.57421875" style="0" customWidth="1"/>
    <col min="21" max="21" width="11.8515625" style="0" customWidth="1"/>
    <col min="26" max="26" width="11.00390625" style="0" customWidth="1"/>
    <col min="27" max="27" width="11.421875" style="0" customWidth="1"/>
    <col min="28" max="28" width="14.00390625" style="0" customWidth="1"/>
  </cols>
  <sheetData>
    <row r="2" spans="1:13" ht="15">
      <c r="A2" s="228"/>
      <c r="B2" s="229"/>
      <c r="C2" s="229"/>
      <c r="D2" s="229"/>
      <c r="E2" s="229"/>
      <c r="F2" s="229"/>
      <c r="G2" s="229"/>
      <c r="H2" s="694"/>
      <c r="I2" s="694"/>
      <c r="J2" s="335"/>
      <c r="K2" s="335"/>
      <c r="L2" s="336"/>
      <c r="M2" s="42"/>
    </row>
    <row r="3" spans="1:13" ht="15">
      <c r="A3" s="230"/>
      <c r="B3" s="231"/>
      <c r="C3" s="231"/>
      <c r="D3" s="231"/>
      <c r="E3" s="231"/>
      <c r="F3" s="231"/>
      <c r="G3" s="231"/>
      <c r="H3" s="231"/>
      <c r="I3" s="231"/>
      <c r="J3" s="42"/>
      <c r="K3" s="42"/>
      <c r="L3" s="288"/>
      <c r="M3" s="42"/>
    </row>
    <row r="4" spans="1:13" ht="15">
      <c r="A4" s="230"/>
      <c r="B4" s="231"/>
      <c r="C4" s="231"/>
      <c r="D4" s="231"/>
      <c r="E4" s="231"/>
      <c r="F4" s="231"/>
      <c r="G4" s="231"/>
      <c r="H4" s="231"/>
      <c r="I4" s="231"/>
      <c r="J4" s="42"/>
      <c r="K4" s="42"/>
      <c r="L4" s="288"/>
      <c r="M4" s="42"/>
    </row>
    <row r="5" spans="1:13" ht="22.5">
      <c r="A5" s="230"/>
      <c r="B5" s="231"/>
      <c r="C5" s="233"/>
      <c r="D5" s="231"/>
      <c r="E5" s="233"/>
      <c r="F5" s="231"/>
      <c r="G5" s="231"/>
      <c r="H5" s="231"/>
      <c r="I5" s="231"/>
      <c r="J5" s="42"/>
      <c r="K5" s="42"/>
      <c r="L5" s="288"/>
      <c r="M5" s="42"/>
    </row>
    <row r="6" spans="1:13" ht="15">
      <c r="A6" s="230"/>
      <c r="B6" s="231"/>
      <c r="C6" s="231"/>
      <c r="D6" s="231"/>
      <c r="E6" s="231"/>
      <c r="F6" s="231"/>
      <c r="G6" s="231"/>
      <c r="H6" s="231"/>
      <c r="I6" s="231"/>
      <c r="J6" s="42"/>
      <c r="K6" s="42"/>
      <c r="L6" s="288"/>
      <c r="M6" s="42"/>
    </row>
    <row r="7" spans="1:13" ht="15">
      <c r="A7" s="230"/>
      <c r="B7" s="231"/>
      <c r="C7" s="231"/>
      <c r="D7" s="231"/>
      <c r="E7" s="231"/>
      <c r="F7" s="231"/>
      <c r="G7" s="231"/>
      <c r="H7" s="231"/>
      <c r="I7" s="231"/>
      <c r="J7" s="42"/>
      <c r="K7" s="42"/>
      <c r="L7" s="288"/>
      <c r="M7" s="42"/>
    </row>
    <row r="8" spans="1:13" ht="15">
      <c r="A8" s="230"/>
      <c r="B8" s="231"/>
      <c r="C8" s="231"/>
      <c r="D8" s="231"/>
      <c r="E8" s="231"/>
      <c r="F8" s="231"/>
      <c r="G8" s="231"/>
      <c r="H8" s="231"/>
      <c r="I8" s="231"/>
      <c r="J8" s="42"/>
      <c r="K8" s="42"/>
      <c r="L8" s="288"/>
      <c r="M8" s="42"/>
    </row>
    <row r="9" spans="1:13" ht="14.25">
      <c r="A9" s="230"/>
      <c r="B9" s="334"/>
      <c r="C9" s="235"/>
      <c r="D9" s="696"/>
      <c r="E9" s="696"/>
      <c r="F9" s="696"/>
      <c r="G9" s="235"/>
      <c r="H9" s="236"/>
      <c r="I9" s="236"/>
      <c r="J9" s="42"/>
      <c r="K9" s="42"/>
      <c r="L9" s="288"/>
      <c r="M9" s="42"/>
    </row>
    <row r="10" spans="1:13" ht="17.25" customHeight="1">
      <c r="A10" s="697" t="s">
        <v>463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288"/>
      <c r="M10" s="42"/>
    </row>
    <row r="11" spans="1:13" ht="17.25" customHeight="1">
      <c r="A11" s="697" t="s">
        <v>464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288"/>
      <c r="M11" s="42"/>
    </row>
    <row r="12" spans="1:13" ht="17.25" customHeight="1">
      <c r="A12" s="697" t="s">
        <v>465</v>
      </c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288"/>
      <c r="M12" s="42"/>
    </row>
    <row r="13" spans="1:13" ht="15.75" customHeight="1">
      <c r="A13" s="700" t="s">
        <v>466</v>
      </c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288"/>
      <c r="M13" s="42"/>
    </row>
    <row r="14" spans="1:13" ht="15.75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42"/>
      <c r="K14" s="42"/>
      <c r="L14" s="288"/>
      <c r="M14" s="42"/>
    </row>
    <row r="15" spans="1:13" ht="20.25">
      <c r="A15" s="425"/>
      <c r="B15" s="426"/>
      <c r="C15" s="426"/>
      <c r="D15" s="426"/>
      <c r="E15" s="426"/>
      <c r="F15" s="426"/>
      <c r="G15" s="426"/>
      <c r="H15" s="426"/>
      <c r="I15" s="426"/>
      <c r="J15" s="42"/>
      <c r="K15" s="42"/>
      <c r="L15" s="288"/>
      <c r="M15" s="42"/>
    </row>
    <row r="16" spans="1:12" ht="22.5" customHeight="1">
      <c r="A16" s="856" t="s">
        <v>450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</row>
    <row r="17" spans="1:20" s="201" customFormat="1" ht="24" customHeight="1">
      <c r="A17" s="857" t="s">
        <v>265</v>
      </c>
      <c r="B17" s="857"/>
      <c r="C17" s="857"/>
      <c r="D17" s="857"/>
      <c r="E17" s="857"/>
      <c r="F17" s="857"/>
      <c r="G17" s="857"/>
      <c r="H17" s="857"/>
      <c r="I17" s="857"/>
      <c r="J17" s="857"/>
      <c r="K17" s="857"/>
      <c r="L17" s="857"/>
      <c r="M17" s="198"/>
      <c r="N17" s="198"/>
      <c r="O17" s="198"/>
      <c r="P17" s="198"/>
      <c r="Q17" s="199"/>
      <c r="R17" s="200"/>
      <c r="S17" s="199"/>
      <c r="T17" s="199"/>
    </row>
    <row r="19" spans="1:24" ht="14.25">
      <c r="A19" s="858" t="s">
        <v>592</v>
      </c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</row>
    <row r="20" spans="1:24" ht="18" thickBot="1">
      <c r="A20" s="393"/>
      <c r="B20" s="393"/>
      <c r="C20" s="393"/>
      <c r="D20" s="393"/>
      <c r="E20" s="393"/>
      <c r="F20" s="393"/>
      <c r="G20" s="393"/>
      <c r="H20" s="393"/>
      <c r="I20" s="393"/>
      <c r="J20" s="393"/>
      <c r="K20" s="394"/>
      <c r="L20" s="395"/>
      <c r="M20" s="395"/>
      <c r="N20" s="396"/>
      <c r="O20" s="395"/>
      <c r="P20" s="396"/>
      <c r="Q20" s="396"/>
      <c r="R20" s="397"/>
      <c r="S20" s="397"/>
      <c r="T20" s="397"/>
      <c r="U20" s="397"/>
      <c r="V20" s="397"/>
      <c r="W20" s="397"/>
      <c r="X20" s="396"/>
    </row>
    <row r="21" spans="1:32" ht="21" thickBot="1">
      <c r="A21" s="877" t="s">
        <v>543</v>
      </c>
      <c r="B21" s="878"/>
      <c r="C21" s="878"/>
      <c r="D21" s="878"/>
      <c r="E21" s="878"/>
      <c r="F21" s="878"/>
      <c r="G21" s="879"/>
      <c r="H21" s="880" t="s">
        <v>544</v>
      </c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  <c r="X21" s="881"/>
      <c r="Y21" s="882"/>
      <c r="Z21" s="883" t="s">
        <v>545</v>
      </c>
      <c r="AA21" s="884"/>
      <c r="AB21" s="884"/>
      <c r="AC21" s="884"/>
      <c r="AD21" s="884"/>
      <c r="AE21" s="884"/>
      <c r="AF21" s="884"/>
    </row>
    <row r="22" spans="1:32" s="386" customFormat="1" ht="15" thickBot="1">
      <c r="A22" s="875" t="s">
        <v>546</v>
      </c>
      <c r="B22" s="875" t="s">
        <v>547</v>
      </c>
      <c r="C22" s="866" t="s">
        <v>548</v>
      </c>
      <c r="D22" s="866" t="s">
        <v>549</v>
      </c>
      <c r="E22" s="866" t="s">
        <v>550</v>
      </c>
      <c r="F22" s="866" t="s">
        <v>551</v>
      </c>
      <c r="G22" s="866" t="s">
        <v>552</v>
      </c>
      <c r="H22" s="875" t="s">
        <v>553</v>
      </c>
      <c r="I22" s="866" t="s">
        <v>575</v>
      </c>
      <c r="J22" s="866" t="s">
        <v>554</v>
      </c>
      <c r="K22" s="866" t="s">
        <v>555</v>
      </c>
      <c r="L22" s="866" t="s">
        <v>556</v>
      </c>
      <c r="M22" s="870" t="s">
        <v>276</v>
      </c>
      <c r="N22" s="871"/>
      <c r="O22" s="870" t="s">
        <v>557</v>
      </c>
      <c r="P22" s="871"/>
      <c r="Q22" s="872"/>
      <c r="R22" s="866" t="s">
        <v>558</v>
      </c>
      <c r="S22" s="866" t="s">
        <v>559</v>
      </c>
      <c r="T22" s="873" t="s">
        <v>560</v>
      </c>
      <c r="U22" s="873" t="s">
        <v>561</v>
      </c>
      <c r="V22" s="866" t="s">
        <v>562</v>
      </c>
      <c r="W22" s="866" t="s">
        <v>563</v>
      </c>
      <c r="X22" s="866" t="s">
        <v>564</v>
      </c>
      <c r="Y22" s="866" t="s">
        <v>565</v>
      </c>
      <c r="Z22" s="862" t="s">
        <v>566</v>
      </c>
      <c r="AA22" s="868" t="s">
        <v>567</v>
      </c>
      <c r="AB22" s="868" t="s">
        <v>568</v>
      </c>
      <c r="AC22" s="860" t="s">
        <v>569</v>
      </c>
      <c r="AD22" s="861"/>
      <c r="AE22" s="861"/>
      <c r="AF22" s="862"/>
    </row>
    <row r="23" spans="1:32" s="386" customFormat="1" ht="51.75" customHeight="1" thickBot="1">
      <c r="A23" s="876"/>
      <c r="B23" s="876"/>
      <c r="C23" s="867"/>
      <c r="D23" s="867"/>
      <c r="E23" s="867"/>
      <c r="F23" s="867"/>
      <c r="G23" s="867"/>
      <c r="H23" s="876"/>
      <c r="I23" s="867"/>
      <c r="J23" s="867"/>
      <c r="K23" s="867"/>
      <c r="L23" s="867"/>
      <c r="M23" s="387" t="s">
        <v>570</v>
      </c>
      <c r="N23" s="387" t="s">
        <v>571</v>
      </c>
      <c r="O23" s="388" t="s">
        <v>572</v>
      </c>
      <c r="P23" s="388" t="s">
        <v>573</v>
      </c>
      <c r="Q23" s="388" t="s">
        <v>574</v>
      </c>
      <c r="R23" s="867"/>
      <c r="S23" s="867"/>
      <c r="T23" s="874"/>
      <c r="U23" s="874"/>
      <c r="V23" s="867"/>
      <c r="W23" s="867"/>
      <c r="X23" s="867"/>
      <c r="Y23" s="867"/>
      <c r="Z23" s="865"/>
      <c r="AA23" s="869"/>
      <c r="AB23" s="869"/>
      <c r="AC23" s="863"/>
      <c r="AD23" s="864"/>
      <c r="AE23" s="864"/>
      <c r="AF23" s="865"/>
    </row>
    <row r="24" spans="1:32" ht="14.25">
      <c r="A24" s="338"/>
      <c r="B24" s="339"/>
      <c r="C24" s="339"/>
      <c r="D24" s="340"/>
      <c r="E24" s="340"/>
      <c r="F24" s="339"/>
      <c r="G24" s="341"/>
      <c r="H24" s="338"/>
      <c r="I24" s="339"/>
      <c r="J24" s="339"/>
      <c r="K24" s="339"/>
      <c r="L24" s="339"/>
      <c r="M24" s="342"/>
      <c r="N24" s="343"/>
      <c r="O24" s="344"/>
      <c r="P24" s="344"/>
      <c r="Q24" s="345">
        <f>O24*P24</f>
        <v>0</v>
      </c>
      <c r="R24" s="346"/>
      <c r="S24" s="346"/>
      <c r="T24" s="346"/>
      <c r="U24" s="346"/>
      <c r="V24" s="347">
        <f aca="true" t="shared" si="0" ref="V24:V48">H24+I24+J24+K24+L24+N24+Q24</f>
        <v>0</v>
      </c>
      <c r="W24" s="348"/>
      <c r="X24" s="349"/>
      <c r="Y24" s="347">
        <f>W24*X24</f>
        <v>0</v>
      </c>
      <c r="Z24" s="350"/>
      <c r="AA24" s="351"/>
      <c r="AB24" s="352">
        <f>Z24*X24</f>
        <v>0</v>
      </c>
      <c r="AC24" s="834"/>
      <c r="AD24" s="834"/>
      <c r="AE24" s="834"/>
      <c r="AF24" s="834"/>
    </row>
    <row r="25" spans="1:32" ht="14.25">
      <c r="A25" s="353"/>
      <c r="B25" s="354"/>
      <c r="C25" s="354"/>
      <c r="D25" s="355"/>
      <c r="E25" s="355"/>
      <c r="F25" s="354"/>
      <c r="G25" s="356"/>
      <c r="H25" s="357"/>
      <c r="I25" s="354"/>
      <c r="J25" s="358"/>
      <c r="K25" s="354"/>
      <c r="L25" s="354"/>
      <c r="M25" s="359"/>
      <c r="N25" s="360"/>
      <c r="O25" s="361"/>
      <c r="P25" s="361"/>
      <c r="Q25" s="362">
        <f aca="true" t="shared" si="1" ref="Q25:Q48">O25*P25</f>
        <v>0</v>
      </c>
      <c r="R25" s="346"/>
      <c r="S25" s="346"/>
      <c r="T25" s="346"/>
      <c r="U25" s="346"/>
      <c r="V25" s="347">
        <f t="shared" si="0"/>
        <v>0</v>
      </c>
      <c r="W25" s="348"/>
      <c r="X25" s="349"/>
      <c r="Y25" s="347">
        <f aca="true" t="shared" si="2" ref="Y25:Y48">W25*X25</f>
        <v>0</v>
      </c>
      <c r="Z25" s="350"/>
      <c r="AA25" s="351"/>
      <c r="AB25" s="352">
        <f aca="true" t="shared" si="3" ref="AB25:AB48">Z25*X25</f>
        <v>0</v>
      </c>
      <c r="AC25" s="834"/>
      <c r="AD25" s="834"/>
      <c r="AE25" s="834"/>
      <c r="AF25" s="834"/>
    </row>
    <row r="26" spans="1:32" ht="14.25">
      <c r="A26" s="353"/>
      <c r="B26" s="354"/>
      <c r="C26" s="354"/>
      <c r="D26" s="355"/>
      <c r="E26" s="355"/>
      <c r="F26" s="354"/>
      <c r="G26" s="356"/>
      <c r="H26" s="357"/>
      <c r="I26" s="354"/>
      <c r="J26" s="358"/>
      <c r="K26" s="354"/>
      <c r="L26" s="354"/>
      <c r="M26" s="359"/>
      <c r="N26" s="360"/>
      <c r="O26" s="361"/>
      <c r="P26" s="361"/>
      <c r="Q26" s="362">
        <f t="shared" si="1"/>
        <v>0</v>
      </c>
      <c r="R26" s="346"/>
      <c r="S26" s="346"/>
      <c r="T26" s="346"/>
      <c r="U26" s="346"/>
      <c r="V26" s="347">
        <f t="shared" si="0"/>
        <v>0</v>
      </c>
      <c r="W26" s="348"/>
      <c r="X26" s="349"/>
      <c r="Y26" s="347">
        <f t="shared" si="2"/>
        <v>0</v>
      </c>
      <c r="Z26" s="350"/>
      <c r="AA26" s="351"/>
      <c r="AB26" s="352">
        <f t="shared" si="3"/>
        <v>0</v>
      </c>
      <c r="AC26" s="834"/>
      <c r="AD26" s="834"/>
      <c r="AE26" s="834"/>
      <c r="AF26" s="834"/>
    </row>
    <row r="27" spans="1:32" ht="14.25">
      <c r="A27" s="353"/>
      <c r="B27" s="354"/>
      <c r="C27" s="354"/>
      <c r="D27" s="355"/>
      <c r="E27" s="355"/>
      <c r="F27" s="354"/>
      <c r="G27" s="356"/>
      <c r="H27" s="357"/>
      <c r="I27" s="354"/>
      <c r="J27" s="358"/>
      <c r="K27" s="354"/>
      <c r="L27" s="354"/>
      <c r="M27" s="359"/>
      <c r="N27" s="360"/>
      <c r="O27" s="361"/>
      <c r="P27" s="361"/>
      <c r="Q27" s="362">
        <f t="shared" si="1"/>
        <v>0</v>
      </c>
      <c r="R27" s="346"/>
      <c r="S27" s="346"/>
      <c r="T27" s="346"/>
      <c r="U27" s="346"/>
      <c r="V27" s="347">
        <f t="shared" si="0"/>
        <v>0</v>
      </c>
      <c r="W27" s="348"/>
      <c r="X27" s="349"/>
      <c r="Y27" s="347">
        <f t="shared" si="2"/>
        <v>0</v>
      </c>
      <c r="Z27" s="350"/>
      <c r="AA27" s="351"/>
      <c r="AB27" s="352">
        <f t="shared" si="3"/>
        <v>0</v>
      </c>
      <c r="AC27" s="834"/>
      <c r="AD27" s="834"/>
      <c r="AE27" s="834"/>
      <c r="AF27" s="834"/>
    </row>
    <row r="28" spans="1:32" ht="14.25">
      <c r="A28" s="353"/>
      <c r="B28" s="354"/>
      <c r="C28" s="354"/>
      <c r="D28" s="355"/>
      <c r="E28" s="355"/>
      <c r="F28" s="354"/>
      <c r="G28" s="356"/>
      <c r="H28" s="357"/>
      <c r="I28" s="354"/>
      <c r="J28" s="358"/>
      <c r="K28" s="354"/>
      <c r="L28" s="354"/>
      <c r="M28" s="359"/>
      <c r="N28" s="360"/>
      <c r="O28" s="361"/>
      <c r="P28" s="361"/>
      <c r="Q28" s="362">
        <f t="shared" si="1"/>
        <v>0</v>
      </c>
      <c r="R28" s="346"/>
      <c r="S28" s="346"/>
      <c r="T28" s="346"/>
      <c r="U28" s="346"/>
      <c r="V28" s="347">
        <f t="shared" si="0"/>
        <v>0</v>
      </c>
      <c r="W28" s="348"/>
      <c r="X28" s="349"/>
      <c r="Y28" s="347">
        <f t="shared" si="2"/>
        <v>0</v>
      </c>
      <c r="Z28" s="350"/>
      <c r="AA28" s="351"/>
      <c r="AB28" s="352">
        <f t="shared" si="3"/>
        <v>0</v>
      </c>
      <c r="AC28" s="834"/>
      <c r="AD28" s="834"/>
      <c r="AE28" s="834"/>
      <c r="AF28" s="834"/>
    </row>
    <row r="29" spans="1:32" ht="22.5" customHeight="1">
      <c r="A29" s="353"/>
      <c r="B29" s="354"/>
      <c r="C29" s="354"/>
      <c r="D29" s="355"/>
      <c r="E29" s="355"/>
      <c r="F29" s="354"/>
      <c r="G29" s="356"/>
      <c r="H29" s="357"/>
      <c r="I29" s="354"/>
      <c r="J29" s="358"/>
      <c r="K29" s="354"/>
      <c r="L29" s="354"/>
      <c r="M29" s="359"/>
      <c r="N29" s="360"/>
      <c r="O29" s="361"/>
      <c r="P29" s="361"/>
      <c r="Q29" s="362">
        <f t="shared" si="1"/>
        <v>0</v>
      </c>
      <c r="R29" s="346"/>
      <c r="S29" s="346"/>
      <c r="T29" s="346"/>
      <c r="U29" s="346"/>
      <c r="V29" s="347">
        <f t="shared" si="0"/>
        <v>0</v>
      </c>
      <c r="W29" s="348"/>
      <c r="X29" s="349"/>
      <c r="Y29" s="347">
        <f t="shared" si="2"/>
        <v>0</v>
      </c>
      <c r="Z29" s="350"/>
      <c r="AA29" s="351"/>
      <c r="AB29" s="352">
        <f t="shared" si="3"/>
        <v>0</v>
      </c>
      <c r="AC29" s="834"/>
      <c r="AD29" s="834"/>
      <c r="AE29" s="834"/>
      <c r="AF29" s="834"/>
    </row>
    <row r="30" spans="1:32" ht="14.25">
      <c r="A30" s="353"/>
      <c r="B30" s="354"/>
      <c r="C30" s="354"/>
      <c r="D30" s="355"/>
      <c r="E30" s="355"/>
      <c r="F30" s="354"/>
      <c r="G30" s="356"/>
      <c r="H30" s="357"/>
      <c r="I30" s="354"/>
      <c r="J30" s="358"/>
      <c r="K30" s="354"/>
      <c r="L30" s="354"/>
      <c r="M30" s="359"/>
      <c r="N30" s="360"/>
      <c r="O30" s="361"/>
      <c r="P30" s="361"/>
      <c r="Q30" s="362">
        <f t="shared" si="1"/>
        <v>0</v>
      </c>
      <c r="R30" s="346"/>
      <c r="S30" s="346"/>
      <c r="T30" s="346"/>
      <c r="U30" s="346"/>
      <c r="V30" s="347">
        <f t="shared" si="0"/>
        <v>0</v>
      </c>
      <c r="W30" s="348"/>
      <c r="X30" s="349"/>
      <c r="Y30" s="347">
        <f t="shared" si="2"/>
        <v>0</v>
      </c>
      <c r="Z30" s="350"/>
      <c r="AA30" s="351"/>
      <c r="AB30" s="352">
        <f t="shared" si="3"/>
        <v>0</v>
      </c>
      <c r="AC30" s="834"/>
      <c r="AD30" s="834"/>
      <c r="AE30" s="834"/>
      <c r="AF30" s="834"/>
    </row>
    <row r="31" spans="1:32" ht="14.25">
      <c r="A31" s="353"/>
      <c r="B31" s="354"/>
      <c r="C31" s="354"/>
      <c r="D31" s="355"/>
      <c r="E31" s="355"/>
      <c r="F31" s="354"/>
      <c r="G31" s="356"/>
      <c r="H31" s="357"/>
      <c r="I31" s="354"/>
      <c r="J31" s="358"/>
      <c r="K31" s="354"/>
      <c r="L31" s="354"/>
      <c r="M31" s="359"/>
      <c r="N31" s="360"/>
      <c r="O31" s="361"/>
      <c r="P31" s="361"/>
      <c r="Q31" s="362">
        <f t="shared" si="1"/>
        <v>0</v>
      </c>
      <c r="R31" s="346"/>
      <c r="S31" s="346"/>
      <c r="T31" s="346"/>
      <c r="U31" s="346"/>
      <c r="V31" s="347">
        <f t="shared" si="0"/>
        <v>0</v>
      </c>
      <c r="W31" s="348"/>
      <c r="X31" s="349"/>
      <c r="Y31" s="347">
        <f t="shared" si="2"/>
        <v>0</v>
      </c>
      <c r="Z31" s="350"/>
      <c r="AA31" s="351"/>
      <c r="AB31" s="352">
        <f t="shared" si="3"/>
        <v>0</v>
      </c>
      <c r="AC31" s="834"/>
      <c r="AD31" s="834"/>
      <c r="AE31" s="834"/>
      <c r="AF31" s="834"/>
    </row>
    <row r="32" spans="1:32" ht="14.25">
      <c r="A32" s="353"/>
      <c r="B32" s="354"/>
      <c r="C32" s="354"/>
      <c r="D32" s="355"/>
      <c r="E32" s="355"/>
      <c r="F32" s="354"/>
      <c r="G32" s="356"/>
      <c r="H32" s="357"/>
      <c r="I32" s="354"/>
      <c r="J32" s="358"/>
      <c r="K32" s="354"/>
      <c r="L32" s="354"/>
      <c r="M32" s="359"/>
      <c r="N32" s="360"/>
      <c r="O32" s="361"/>
      <c r="P32" s="361"/>
      <c r="Q32" s="362">
        <f t="shared" si="1"/>
        <v>0</v>
      </c>
      <c r="R32" s="346"/>
      <c r="S32" s="346"/>
      <c r="T32" s="346"/>
      <c r="U32" s="346"/>
      <c r="V32" s="347">
        <f t="shared" si="0"/>
        <v>0</v>
      </c>
      <c r="W32" s="348"/>
      <c r="X32" s="349"/>
      <c r="Y32" s="347">
        <f t="shared" si="2"/>
        <v>0</v>
      </c>
      <c r="Z32" s="350"/>
      <c r="AA32" s="351"/>
      <c r="AB32" s="352">
        <f t="shared" si="3"/>
        <v>0</v>
      </c>
      <c r="AC32" s="834"/>
      <c r="AD32" s="834"/>
      <c r="AE32" s="834"/>
      <c r="AF32" s="834"/>
    </row>
    <row r="33" spans="1:32" ht="14.25">
      <c r="A33" s="353"/>
      <c r="B33" s="354"/>
      <c r="C33" s="354"/>
      <c r="D33" s="355"/>
      <c r="E33" s="355"/>
      <c r="F33" s="354"/>
      <c r="G33" s="356"/>
      <c r="H33" s="357"/>
      <c r="I33" s="354"/>
      <c r="J33" s="358"/>
      <c r="K33" s="354"/>
      <c r="L33" s="354"/>
      <c r="M33" s="359"/>
      <c r="N33" s="360"/>
      <c r="O33" s="361"/>
      <c r="P33" s="361"/>
      <c r="Q33" s="362">
        <f t="shared" si="1"/>
        <v>0</v>
      </c>
      <c r="R33" s="346"/>
      <c r="S33" s="346"/>
      <c r="T33" s="346"/>
      <c r="U33" s="346"/>
      <c r="V33" s="347">
        <f t="shared" si="0"/>
        <v>0</v>
      </c>
      <c r="W33" s="348"/>
      <c r="X33" s="349"/>
      <c r="Y33" s="347">
        <f t="shared" si="2"/>
        <v>0</v>
      </c>
      <c r="Z33" s="350"/>
      <c r="AA33" s="351"/>
      <c r="AB33" s="352">
        <f t="shared" si="3"/>
        <v>0</v>
      </c>
      <c r="AC33" s="834"/>
      <c r="AD33" s="834"/>
      <c r="AE33" s="834"/>
      <c r="AF33" s="834"/>
    </row>
    <row r="34" spans="1:32" ht="14.25">
      <c r="A34" s="353"/>
      <c r="B34" s="354"/>
      <c r="C34" s="354"/>
      <c r="D34" s="355"/>
      <c r="E34" s="355"/>
      <c r="F34" s="354"/>
      <c r="G34" s="356"/>
      <c r="H34" s="357"/>
      <c r="I34" s="354"/>
      <c r="J34" s="358"/>
      <c r="K34" s="354"/>
      <c r="L34" s="354"/>
      <c r="M34" s="359"/>
      <c r="N34" s="360"/>
      <c r="O34" s="361"/>
      <c r="P34" s="361"/>
      <c r="Q34" s="362">
        <f t="shared" si="1"/>
        <v>0</v>
      </c>
      <c r="R34" s="346"/>
      <c r="S34" s="346"/>
      <c r="T34" s="346"/>
      <c r="U34" s="346"/>
      <c r="V34" s="347">
        <f t="shared" si="0"/>
        <v>0</v>
      </c>
      <c r="W34" s="348"/>
      <c r="X34" s="349"/>
      <c r="Y34" s="347">
        <f t="shared" si="2"/>
        <v>0</v>
      </c>
      <c r="Z34" s="350"/>
      <c r="AA34" s="351"/>
      <c r="AB34" s="352">
        <f t="shared" si="3"/>
        <v>0</v>
      </c>
      <c r="AC34" s="834"/>
      <c r="AD34" s="834"/>
      <c r="AE34" s="834"/>
      <c r="AF34" s="834"/>
    </row>
    <row r="35" spans="1:32" ht="14.25">
      <c r="A35" s="353"/>
      <c r="B35" s="354"/>
      <c r="C35" s="354"/>
      <c r="D35" s="355"/>
      <c r="E35" s="355"/>
      <c r="F35" s="354"/>
      <c r="G35" s="356"/>
      <c r="H35" s="357"/>
      <c r="I35" s="354"/>
      <c r="J35" s="358"/>
      <c r="K35" s="354"/>
      <c r="L35" s="354"/>
      <c r="M35" s="359"/>
      <c r="N35" s="360"/>
      <c r="O35" s="361"/>
      <c r="P35" s="361"/>
      <c r="Q35" s="362">
        <f t="shared" si="1"/>
        <v>0</v>
      </c>
      <c r="R35" s="346"/>
      <c r="S35" s="363"/>
      <c r="T35" s="363"/>
      <c r="U35" s="363"/>
      <c r="V35" s="347">
        <f t="shared" si="0"/>
        <v>0</v>
      </c>
      <c r="W35" s="348"/>
      <c r="X35" s="349"/>
      <c r="Y35" s="347">
        <f t="shared" si="2"/>
        <v>0</v>
      </c>
      <c r="Z35" s="350"/>
      <c r="AA35" s="351"/>
      <c r="AB35" s="352">
        <f t="shared" si="3"/>
        <v>0</v>
      </c>
      <c r="AC35" s="834"/>
      <c r="AD35" s="834"/>
      <c r="AE35" s="834"/>
      <c r="AF35" s="834"/>
    </row>
    <row r="36" spans="1:32" ht="14.25">
      <c r="A36" s="353"/>
      <c r="B36" s="354"/>
      <c r="C36" s="354"/>
      <c r="D36" s="355"/>
      <c r="E36" s="355"/>
      <c r="F36" s="354"/>
      <c r="G36" s="356"/>
      <c r="H36" s="357"/>
      <c r="I36" s="354"/>
      <c r="J36" s="358"/>
      <c r="K36" s="354"/>
      <c r="L36" s="354"/>
      <c r="M36" s="359"/>
      <c r="N36" s="360"/>
      <c r="O36" s="361"/>
      <c r="P36" s="361"/>
      <c r="Q36" s="362">
        <f t="shared" si="1"/>
        <v>0</v>
      </c>
      <c r="R36" s="346"/>
      <c r="S36" s="346"/>
      <c r="T36" s="346"/>
      <c r="U36" s="346"/>
      <c r="V36" s="347">
        <f t="shared" si="0"/>
        <v>0</v>
      </c>
      <c r="W36" s="348"/>
      <c r="X36" s="349"/>
      <c r="Y36" s="347">
        <f t="shared" si="2"/>
        <v>0</v>
      </c>
      <c r="Z36" s="350"/>
      <c r="AA36" s="351"/>
      <c r="AB36" s="352">
        <f t="shared" si="3"/>
        <v>0</v>
      </c>
      <c r="AC36" s="834"/>
      <c r="AD36" s="834"/>
      <c r="AE36" s="834"/>
      <c r="AF36" s="834"/>
    </row>
    <row r="37" spans="1:32" ht="14.25">
      <c r="A37" s="353"/>
      <c r="B37" s="354"/>
      <c r="C37" s="354"/>
      <c r="D37" s="355"/>
      <c r="E37" s="355"/>
      <c r="F37" s="354"/>
      <c r="G37" s="356"/>
      <c r="H37" s="357"/>
      <c r="I37" s="354"/>
      <c r="J37" s="358"/>
      <c r="K37" s="354"/>
      <c r="L37" s="354"/>
      <c r="M37" s="359"/>
      <c r="N37" s="360"/>
      <c r="O37" s="361"/>
      <c r="P37" s="361"/>
      <c r="Q37" s="362">
        <f t="shared" si="1"/>
        <v>0</v>
      </c>
      <c r="R37" s="346"/>
      <c r="S37" s="363"/>
      <c r="T37" s="363"/>
      <c r="U37" s="363"/>
      <c r="V37" s="347">
        <f t="shared" si="0"/>
        <v>0</v>
      </c>
      <c r="W37" s="348"/>
      <c r="X37" s="349"/>
      <c r="Y37" s="347">
        <f t="shared" si="2"/>
        <v>0</v>
      </c>
      <c r="Z37" s="350"/>
      <c r="AA37" s="351"/>
      <c r="AB37" s="352">
        <f t="shared" si="3"/>
        <v>0</v>
      </c>
      <c r="AC37" s="834"/>
      <c r="AD37" s="834"/>
      <c r="AE37" s="834"/>
      <c r="AF37" s="834"/>
    </row>
    <row r="38" spans="1:32" ht="14.25">
      <c r="A38" s="353"/>
      <c r="B38" s="354"/>
      <c r="C38" s="354"/>
      <c r="D38" s="355"/>
      <c r="E38" s="355"/>
      <c r="F38" s="354"/>
      <c r="G38" s="356"/>
      <c r="H38" s="357"/>
      <c r="I38" s="354"/>
      <c r="J38" s="358"/>
      <c r="K38" s="354"/>
      <c r="L38" s="354"/>
      <c r="M38" s="359"/>
      <c r="N38" s="360"/>
      <c r="O38" s="361"/>
      <c r="P38" s="361"/>
      <c r="Q38" s="362">
        <f t="shared" si="1"/>
        <v>0</v>
      </c>
      <c r="R38" s="346"/>
      <c r="S38" s="363"/>
      <c r="T38" s="363"/>
      <c r="U38" s="363"/>
      <c r="V38" s="347">
        <f t="shared" si="0"/>
        <v>0</v>
      </c>
      <c r="W38" s="348"/>
      <c r="X38" s="349"/>
      <c r="Y38" s="347">
        <f t="shared" si="2"/>
        <v>0</v>
      </c>
      <c r="Z38" s="350"/>
      <c r="AA38" s="351"/>
      <c r="AB38" s="352">
        <f t="shared" si="3"/>
        <v>0</v>
      </c>
      <c r="AC38" s="834"/>
      <c r="AD38" s="834"/>
      <c r="AE38" s="834"/>
      <c r="AF38" s="834"/>
    </row>
    <row r="39" spans="1:32" ht="14.25">
      <c r="A39" s="353"/>
      <c r="B39" s="354"/>
      <c r="C39" s="354"/>
      <c r="D39" s="355"/>
      <c r="E39" s="355"/>
      <c r="F39" s="354"/>
      <c r="G39" s="356"/>
      <c r="H39" s="357"/>
      <c r="I39" s="354"/>
      <c r="J39" s="358"/>
      <c r="K39" s="354"/>
      <c r="L39" s="354"/>
      <c r="M39" s="359"/>
      <c r="N39" s="360"/>
      <c r="O39" s="361"/>
      <c r="P39" s="361"/>
      <c r="Q39" s="362">
        <f t="shared" si="1"/>
        <v>0</v>
      </c>
      <c r="R39" s="346"/>
      <c r="S39" s="346"/>
      <c r="T39" s="346"/>
      <c r="U39" s="346"/>
      <c r="V39" s="347">
        <f t="shared" si="0"/>
        <v>0</v>
      </c>
      <c r="W39" s="348"/>
      <c r="X39" s="349"/>
      <c r="Y39" s="347">
        <f t="shared" si="2"/>
        <v>0</v>
      </c>
      <c r="Z39" s="350"/>
      <c r="AA39" s="351"/>
      <c r="AB39" s="352">
        <f t="shared" si="3"/>
        <v>0</v>
      </c>
      <c r="AC39" s="834"/>
      <c r="AD39" s="834"/>
      <c r="AE39" s="834"/>
      <c r="AF39" s="834"/>
    </row>
    <row r="40" spans="1:32" ht="14.25">
      <c r="A40" s="353"/>
      <c r="B40" s="354"/>
      <c r="C40" s="354"/>
      <c r="D40" s="355"/>
      <c r="E40" s="355"/>
      <c r="F40" s="354"/>
      <c r="G40" s="356"/>
      <c r="H40" s="357"/>
      <c r="I40" s="354"/>
      <c r="J40" s="358"/>
      <c r="K40" s="354"/>
      <c r="L40" s="354"/>
      <c r="M40" s="359"/>
      <c r="N40" s="360"/>
      <c r="O40" s="361"/>
      <c r="P40" s="361"/>
      <c r="Q40" s="362">
        <f t="shared" si="1"/>
        <v>0</v>
      </c>
      <c r="R40" s="346"/>
      <c r="S40" s="346"/>
      <c r="T40" s="346"/>
      <c r="U40" s="346"/>
      <c r="V40" s="347">
        <f t="shared" si="0"/>
        <v>0</v>
      </c>
      <c r="W40" s="348"/>
      <c r="X40" s="349"/>
      <c r="Y40" s="347">
        <f t="shared" si="2"/>
        <v>0</v>
      </c>
      <c r="Z40" s="350"/>
      <c r="AA40" s="351"/>
      <c r="AB40" s="352">
        <f t="shared" si="3"/>
        <v>0</v>
      </c>
      <c r="AC40" s="834"/>
      <c r="AD40" s="834"/>
      <c r="AE40" s="834"/>
      <c r="AF40" s="834"/>
    </row>
    <row r="41" spans="1:32" ht="14.25">
      <c r="A41" s="353"/>
      <c r="B41" s="354"/>
      <c r="C41" s="354"/>
      <c r="D41" s="355"/>
      <c r="E41" s="355"/>
      <c r="F41" s="354"/>
      <c r="G41" s="356"/>
      <c r="H41" s="357"/>
      <c r="I41" s="354"/>
      <c r="J41" s="358"/>
      <c r="K41" s="354"/>
      <c r="L41" s="354"/>
      <c r="M41" s="359"/>
      <c r="N41" s="360"/>
      <c r="O41" s="361"/>
      <c r="P41" s="361"/>
      <c r="Q41" s="362">
        <f t="shared" si="1"/>
        <v>0</v>
      </c>
      <c r="R41" s="346"/>
      <c r="S41" s="346"/>
      <c r="T41" s="346"/>
      <c r="U41" s="346"/>
      <c r="V41" s="347">
        <f t="shared" si="0"/>
        <v>0</v>
      </c>
      <c r="W41" s="348"/>
      <c r="X41" s="349"/>
      <c r="Y41" s="347">
        <f t="shared" si="2"/>
        <v>0</v>
      </c>
      <c r="Z41" s="350"/>
      <c r="AA41" s="351"/>
      <c r="AB41" s="352">
        <f t="shared" si="3"/>
        <v>0</v>
      </c>
      <c r="AC41" s="834"/>
      <c r="AD41" s="834"/>
      <c r="AE41" s="834"/>
      <c r="AF41" s="834"/>
    </row>
    <row r="42" spans="1:32" ht="14.25">
      <c r="A42" s="353"/>
      <c r="B42" s="354"/>
      <c r="C42" s="354"/>
      <c r="D42" s="355"/>
      <c r="E42" s="355"/>
      <c r="F42" s="354"/>
      <c r="G42" s="356"/>
      <c r="H42" s="357"/>
      <c r="I42" s="354"/>
      <c r="J42" s="358"/>
      <c r="K42" s="354"/>
      <c r="L42" s="354"/>
      <c r="M42" s="359"/>
      <c r="N42" s="360"/>
      <c r="O42" s="361"/>
      <c r="P42" s="361"/>
      <c r="Q42" s="362">
        <f t="shared" si="1"/>
        <v>0</v>
      </c>
      <c r="R42" s="346"/>
      <c r="S42" s="346"/>
      <c r="T42" s="346"/>
      <c r="U42" s="346"/>
      <c r="V42" s="347">
        <f t="shared" si="0"/>
        <v>0</v>
      </c>
      <c r="W42" s="348"/>
      <c r="X42" s="349"/>
      <c r="Y42" s="347">
        <f t="shared" si="2"/>
        <v>0</v>
      </c>
      <c r="Z42" s="350"/>
      <c r="AA42" s="351"/>
      <c r="AB42" s="352">
        <f t="shared" si="3"/>
        <v>0</v>
      </c>
      <c r="AC42" s="834"/>
      <c r="AD42" s="834"/>
      <c r="AE42" s="834"/>
      <c r="AF42" s="834"/>
    </row>
    <row r="43" spans="1:32" ht="14.25">
      <c r="A43" s="353"/>
      <c r="B43" s="354"/>
      <c r="C43" s="354"/>
      <c r="D43" s="355"/>
      <c r="E43" s="355"/>
      <c r="F43" s="354"/>
      <c r="G43" s="356"/>
      <c r="H43" s="357"/>
      <c r="I43" s="354"/>
      <c r="J43" s="358"/>
      <c r="K43" s="354"/>
      <c r="L43" s="354"/>
      <c r="M43" s="359"/>
      <c r="N43" s="360"/>
      <c r="O43" s="361"/>
      <c r="P43" s="361"/>
      <c r="Q43" s="362">
        <f t="shared" si="1"/>
        <v>0</v>
      </c>
      <c r="R43" s="346"/>
      <c r="S43" s="346"/>
      <c r="T43" s="346"/>
      <c r="U43" s="346"/>
      <c r="V43" s="347">
        <f t="shared" si="0"/>
        <v>0</v>
      </c>
      <c r="W43" s="348"/>
      <c r="X43" s="349"/>
      <c r="Y43" s="347">
        <f t="shared" si="2"/>
        <v>0</v>
      </c>
      <c r="Z43" s="350"/>
      <c r="AA43" s="351"/>
      <c r="AB43" s="352">
        <f t="shared" si="3"/>
        <v>0</v>
      </c>
      <c r="AC43" s="834"/>
      <c r="AD43" s="834"/>
      <c r="AE43" s="834"/>
      <c r="AF43" s="834"/>
    </row>
    <row r="44" spans="1:32" ht="14.25">
      <c r="A44" s="353"/>
      <c r="B44" s="354"/>
      <c r="C44" s="354"/>
      <c r="D44" s="355"/>
      <c r="E44" s="355"/>
      <c r="F44" s="354"/>
      <c r="G44" s="356"/>
      <c r="H44" s="357"/>
      <c r="I44" s="354"/>
      <c r="J44" s="358"/>
      <c r="K44" s="354"/>
      <c r="L44" s="354"/>
      <c r="M44" s="359"/>
      <c r="N44" s="360"/>
      <c r="O44" s="361"/>
      <c r="P44" s="361"/>
      <c r="Q44" s="362">
        <f t="shared" si="1"/>
        <v>0</v>
      </c>
      <c r="R44" s="346"/>
      <c r="S44" s="346"/>
      <c r="T44" s="346"/>
      <c r="U44" s="346"/>
      <c r="V44" s="347">
        <f t="shared" si="0"/>
        <v>0</v>
      </c>
      <c r="W44" s="348"/>
      <c r="X44" s="349"/>
      <c r="Y44" s="347">
        <f t="shared" si="2"/>
        <v>0</v>
      </c>
      <c r="Z44" s="350"/>
      <c r="AA44" s="351"/>
      <c r="AB44" s="352">
        <f t="shared" si="3"/>
        <v>0</v>
      </c>
      <c r="AC44" s="834"/>
      <c r="AD44" s="834"/>
      <c r="AE44" s="834"/>
      <c r="AF44" s="834"/>
    </row>
    <row r="45" spans="1:32" ht="14.25">
      <c r="A45" s="353"/>
      <c r="B45" s="354"/>
      <c r="C45" s="354"/>
      <c r="D45" s="355"/>
      <c r="E45" s="355"/>
      <c r="F45" s="354"/>
      <c r="G45" s="356"/>
      <c r="H45" s="357"/>
      <c r="I45" s="354"/>
      <c r="J45" s="358"/>
      <c r="K45" s="354"/>
      <c r="L45" s="354"/>
      <c r="M45" s="359"/>
      <c r="N45" s="360"/>
      <c r="O45" s="361"/>
      <c r="P45" s="361"/>
      <c r="Q45" s="362">
        <f t="shared" si="1"/>
        <v>0</v>
      </c>
      <c r="R45" s="346"/>
      <c r="S45" s="346"/>
      <c r="T45" s="346"/>
      <c r="U45" s="346"/>
      <c r="V45" s="347">
        <f t="shared" si="0"/>
        <v>0</v>
      </c>
      <c r="W45" s="348"/>
      <c r="X45" s="349"/>
      <c r="Y45" s="347">
        <f t="shared" si="2"/>
        <v>0</v>
      </c>
      <c r="Z45" s="350"/>
      <c r="AA45" s="351"/>
      <c r="AB45" s="352">
        <f t="shared" si="3"/>
        <v>0</v>
      </c>
      <c r="AC45" s="834"/>
      <c r="AD45" s="834"/>
      <c r="AE45" s="834"/>
      <c r="AF45" s="834"/>
    </row>
    <row r="46" spans="1:32" ht="14.25">
      <c r="A46" s="353"/>
      <c r="B46" s="354"/>
      <c r="C46" s="354"/>
      <c r="D46" s="355"/>
      <c r="E46" s="355"/>
      <c r="F46" s="354"/>
      <c r="G46" s="356"/>
      <c r="H46" s="357"/>
      <c r="I46" s="354"/>
      <c r="J46" s="358"/>
      <c r="K46" s="354"/>
      <c r="L46" s="354"/>
      <c r="M46" s="359"/>
      <c r="N46" s="360"/>
      <c r="O46" s="361"/>
      <c r="P46" s="361"/>
      <c r="Q46" s="362">
        <f t="shared" si="1"/>
        <v>0</v>
      </c>
      <c r="R46" s="346"/>
      <c r="S46" s="363"/>
      <c r="T46" s="363"/>
      <c r="U46" s="363"/>
      <c r="V46" s="347">
        <f t="shared" si="0"/>
        <v>0</v>
      </c>
      <c r="W46" s="348"/>
      <c r="X46" s="349"/>
      <c r="Y46" s="347">
        <f t="shared" si="2"/>
        <v>0</v>
      </c>
      <c r="Z46" s="350"/>
      <c r="AA46" s="351"/>
      <c r="AB46" s="352">
        <f t="shared" si="3"/>
        <v>0</v>
      </c>
      <c r="AC46" s="834"/>
      <c r="AD46" s="834"/>
      <c r="AE46" s="834"/>
      <c r="AF46" s="834"/>
    </row>
    <row r="47" spans="1:32" ht="14.25">
      <c r="A47" s="353"/>
      <c r="B47" s="354"/>
      <c r="C47" s="354"/>
      <c r="D47" s="355"/>
      <c r="E47" s="355"/>
      <c r="F47" s="354"/>
      <c r="G47" s="356"/>
      <c r="H47" s="357"/>
      <c r="I47" s="354"/>
      <c r="J47" s="358"/>
      <c r="K47" s="354"/>
      <c r="L47" s="354"/>
      <c r="M47" s="359"/>
      <c r="N47" s="360"/>
      <c r="O47" s="361"/>
      <c r="P47" s="361"/>
      <c r="Q47" s="362">
        <f t="shared" si="1"/>
        <v>0</v>
      </c>
      <c r="R47" s="346"/>
      <c r="S47" s="363"/>
      <c r="T47" s="363"/>
      <c r="U47" s="363"/>
      <c r="V47" s="347">
        <f t="shared" si="0"/>
        <v>0</v>
      </c>
      <c r="W47" s="348"/>
      <c r="X47" s="349"/>
      <c r="Y47" s="347">
        <f t="shared" si="2"/>
        <v>0</v>
      </c>
      <c r="Z47" s="350"/>
      <c r="AA47" s="351"/>
      <c r="AB47" s="352">
        <f t="shared" si="3"/>
        <v>0</v>
      </c>
      <c r="AC47" s="834"/>
      <c r="AD47" s="834"/>
      <c r="AE47" s="834"/>
      <c r="AF47" s="834"/>
    </row>
    <row r="48" spans="1:32" ht="15" thickBot="1">
      <c r="A48" s="364"/>
      <c r="B48" s="365"/>
      <c r="C48" s="365"/>
      <c r="D48" s="366"/>
      <c r="E48" s="366"/>
      <c r="F48" s="367"/>
      <c r="G48" s="368"/>
      <c r="H48" s="369"/>
      <c r="I48" s="367"/>
      <c r="J48" s="370"/>
      <c r="K48" s="367"/>
      <c r="L48" s="367"/>
      <c r="M48" s="371"/>
      <c r="N48" s="372"/>
      <c r="O48" s="373"/>
      <c r="P48" s="373"/>
      <c r="Q48" s="374">
        <f t="shared" si="1"/>
        <v>0</v>
      </c>
      <c r="R48" s="375"/>
      <c r="S48" s="375"/>
      <c r="T48" s="375"/>
      <c r="U48" s="375"/>
      <c r="V48" s="347">
        <f t="shared" si="0"/>
        <v>0</v>
      </c>
      <c r="W48" s="348"/>
      <c r="X48" s="349"/>
      <c r="Y48" s="347">
        <f t="shared" si="2"/>
        <v>0</v>
      </c>
      <c r="Z48" s="350"/>
      <c r="AA48" s="351"/>
      <c r="AB48" s="352">
        <f t="shared" si="3"/>
        <v>0</v>
      </c>
      <c r="AC48" s="834"/>
      <c r="AD48" s="834"/>
      <c r="AE48" s="834"/>
      <c r="AF48" s="834"/>
    </row>
    <row r="49" spans="1:32" ht="18" thickBot="1">
      <c r="A49" s="376"/>
      <c r="B49" s="376"/>
      <c r="C49" s="376"/>
      <c r="D49" s="377"/>
      <c r="E49" s="377"/>
      <c r="F49" s="377"/>
      <c r="G49" s="377"/>
      <c r="H49" s="378"/>
      <c r="I49" s="377"/>
      <c r="J49" s="378"/>
      <c r="K49" s="377"/>
      <c r="L49" s="377"/>
      <c r="M49" s="379"/>
      <c r="N49" s="379"/>
      <c r="O49" s="380"/>
      <c r="P49" s="380"/>
      <c r="Q49" s="376"/>
      <c r="R49" s="381"/>
      <c r="S49" s="381"/>
      <c r="T49" s="381"/>
      <c r="U49" s="381" t="s">
        <v>574</v>
      </c>
      <c r="V49" s="382">
        <f>SUM(V24:V48)</f>
        <v>0</v>
      </c>
      <c r="W49" s="382">
        <f>SUM(W24:W48)</f>
        <v>0</v>
      </c>
      <c r="X49" s="383"/>
      <c r="Y49" s="382">
        <f>SUM(Y24:Y48)</f>
        <v>0</v>
      </c>
      <c r="Z49" s="384">
        <f>SUM(Z24:Z48)</f>
        <v>0</v>
      </c>
      <c r="AA49" s="384">
        <f>SUM(AA24:AA48)</f>
        <v>0</v>
      </c>
      <c r="AB49" s="384">
        <f>SUM(AB24:AB48)</f>
        <v>0</v>
      </c>
      <c r="AC49" s="859"/>
      <c r="AD49" s="859"/>
      <c r="AE49" s="859"/>
      <c r="AF49" s="859"/>
    </row>
  </sheetData>
  <sheetProtection/>
  <mergeCells count="64">
    <mergeCell ref="A21:G21"/>
    <mergeCell ref="H21:Y21"/>
    <mergeCell ref="Z21:AF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N22"/>
    <mergeCell ref="O22:Q22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45:AF45"/>
    <mergeCell ref="AC46:AF46"/>
    <mergeCell ref="AC35:AF35"/>
    <mergeCell ref="AC36:AF36"/>
    <mergeCell ref="AC37:AF37"/>
    <mergeCell ref="AC38:AF38"/>
    <mergeCell ref="AC39:AF39"/>
    <mergeCell ref="AC40:AF40"/>
    <mergeCell ref="H2:I2"/>
    <mergeCell ref="D9:F9"/>
    <mergeCell ref="A10:K10"/>
    <mergeCell ref="AC47:AF47"/>
    <mergeCell ref="AC48:AF48"/>
    <mergeCell ref="AC49:AF49"/>
    <mergeCell ref="AC41:AF41"/>
    <mergeCell ref="AC42:AF42"/>
    <mergeCell ref="AC43:AF43"/>
    <mergeCell ref="AC44:AF44"/>
    <mergeCell ref="A11:K11"/>
    <mergeCell ref="A12:K12"/>
    <mergeCell ref="A13:K13"/>
    <mergeCell ref="A16:L16"/>
    <mergeCell ref="A17:L17"/>
    <mergeCell ref="A19:X19"/>
  </mergeCells>
  <dataValidations count="2">
    <dataValidation type="list" allowBlank="1" showInputMessage="1" showErrorMessage="1" sqref="A24:A48">
      <formula1>"I SAL, II SAL, SALDO"</formula1>
    </dataValidation>
    <dataValidation type="list" allowBlank="1" showInputMessage="1" showErrorMessage="1" sqref="X24:X48">
      <formula1>"1,0,8,"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 Daunia Rurale 2020</dc:creator>
  <cp:keywords/>
  <dc:description/>
  <cp:lastModifiedBy>utente</cp:lastModifiedBy>
  <cp:lastPrinted>2020-10-16T08:34:41Z</cp:lastPrinted>
  <dcterms:created xsi:type="dcterms:W3CDTF">2018-01-03T13:40:06Z</dcterms:created>
  <dcterms:modified xsi:type="dcterms:W3CDTF">2021-10-22T18:31:34Z</dcterms:modified>
  <cp:category/>
  <cp:version/>
  <cp:contentType/>
  <cp:contentStatus/>
</cp:coreProperties>
</file>